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4240" windowHeight="11235" activeTab="0"/>
  </bookViews>
  <sheets>
    <sheet name="Хлеб" sheetId="1" r:id="rId1"/>
    <sheet name="Овощи" sheetId="2" r:id="rId2"/>
    <sheet name="Мясо" sheetId="3" r:id="rId3"/>
    <sheet name="Курица" sheetId="4" r:id="rId4"/>
    <sheet name="Колбаса" sheetId="5" r:id="rId5"/>
    <sheet name="Молочка" sheetId="6" r:id="rId6"/>
    <sheet name="Прочее" sheetId="7" r:id="rId7"/>
    <sheet name="Рыба" sheetId="8" r:id="rId8"/>
    <sheet name="Фрукты" sheetId="9" r:id="rId9"/>
  </sheets>
  <definedNames>
    <definedName name="dict0fb2228ebb2d49d896fff989096d7cad">#REF!</definedName>
    <definedName name="dict14596a9dae914c82b1d1f6ee71223594">#REF!</definedName>
    <definedName name="dict28a029930c6c4c6183fe89b27732bc00">#REF!</definedName>
    <definedName name="dict6c80fd1871f145d6b5565784c2b09029">#REF!</definedName>
    <definedName name="dictba3b8dc03d754426ad39ab6e2adeedcf">#REF!</definedName>
  </definedNames>
  <calcPr fullCalcOnLoad="1"/>
</workbook>
</file>

<file path=xl/sharedStrings.xml><?xml version="1.0" encoding="utf-8"?>
<sst xmlns="http://schemas.openxmlformats.org/spreadsheetml/2006/main" count="924" uniqueCount="437">
  <si>
    <t>тара, обеспечивающая сохранность, целостность товара</t>
  </si>
  <si>
    <t>потребительская тара</t>
  </si>
  <si>
    <t xml:space="preserve">потребительская тара, пакет до 30 кг </t>
  </si>
  <si>
    <t>металлические банки. Вес  до 250 г</t>
  </si>
  <si>
    <t>Ведра из полимерных материалов до 10 кг</t>
  </si>
  <si>
    <t xml:space="preserve">Смеси сушеных фруктов </t>
  </si>
  <si>
    <t xml:space="preserve">Компот из сухофруктов. Высший  сорт. </t>
  </si>
  <si>
    <t>пакет/коробка/ящик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</si>
  <si>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</si>
  <si>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</si>
  <si>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Поставка продуктов питания  ( мясо кур) </t>
  </si>
  <si>
    <t>Огурцы</t>
  </si>
  <si>
    <t>огурцы укладывают в ящики плотными рядами вровень с краями тары</t>
  </si>
  <si>
    <t>Поставка продуктов питания (мясо (говядина) и  субпродукты)</t>
  </si>
  <si>
    <t xml:space="preserve">картонная коробка  массой до 6 кг. </t>
  </si>
  <si>
    <t xml:space="preserve">Требования к фасовке и упаковке  </t>
  </si>
  <si>
    <t xml:space="preserve">Требования к фасовке и упаковке </t>
  </si>
  <si>
    <t xml:space="preserve">металлические банки вместимостью  до 1,0 дм3 </t>
  </si>
  <si>
    <t xml:space="preserve">металлические банки   вместимостью  до 0,65 дм3 </t>
  </si>
  <si>
    <t xml:space="preserve">стеклянные или металлические   банки вместимостью  до 1,0 дм3 </t>
  </si>
  <si>
    <t xml:space="preserve">стеклянные банки вместимостью  до 3,0 дм3 </t>
  </si>
  <si>
    <t xml:space="preserve">стеклянные или металлические банки  вместимостью до 1,0 дм3 </t>
  </si>
  <si>
    <t xml:space="preserve">стеклянные или металлические  банки вместимостью до 1,0  дм3 </t>
  </si>
  <si>
    <t xml:space="preserve">стеклянные  банки вместимостью до 3 дм3 </t>
  </si>
  <si>
    <t xml:space="preserve">стеклянные или из полимерных материалов бутылки вместимостью от  0,1  до 1,0 дм3 </t>
  </si>
  <si>
    <t>Поставка продуктов питания (Изделия хлебобулочные)</t>
  </si>
  <si>
    <t>Поставка продуктов питания (Изделия  мучные кондитерские)</t>
  </si>
  <si>
    <t>Единицы измерения</t>
  </si>
  <si>
    <t>кг</t>
  </si>
  <si>
    <t xml:space="preserve">Поставка продуктов питания (Овощи)  </t>
  </si>
  <si>
    <t>Свекла столовая</t>
  </si>
  <si>
    <t xml:space="preserve">Поставка продуктов питания   (Колбасные и тушеные изделия) </t>
  </si>
  <si>
    <t>л</t>
  </si>
  <si>
    <t>Поставка продуктов питания  (мукомольная продукция)</t>
  </si>
  <si>
    <t>Крупа  манная</t>
  </si>
  <si>
    <t>Фасоль   консервированная</t>
  </si>
  <si>
    <t xml:space="preserve">Икра овощная </t>
  </si>
  <si>
    <t>Поставка продуктов питания  (Прочие продукты)</t>
  </si>
  <si>
    <t>Майонез</t>
  </si>
  <si>
    <t>Зефир</t>
  </si>
  <si>
    <t>Поставка продуктов питания (яйцо куриное)</t>
  </si>
  <si>
    <t>шт.</t>
  </si>
  <si>
    <t xml:space="preserve">Герметичная упаковка. </t>
  </si>
  <si>
    <t>Характеристики товара</t>
  </si>
  <si>
    <t>Наименование товара</t>
  </si>
  <si>
    <t>Кефир</t>
  </si>
  <si>
    <t>Кол-во источников</t>
  </si>
  <si>
    <t>к-т вариации</t>
  </si>
  <si>
    <t>Сметана</t>
  </si>
  <si>
    <t>Творог</t>
  </si>
  <si>
    <t>Масло сливочное</t>
  </si>
  <si>
    <t>Капуста белокочанная</t>
  </si>
  <si>
    <t>Йогурт</t>
  </si>
  <si>
    <t xml:space="preserve">Крупа гречневая </t>
  </si>
  <si>
    <t>Огурцы  консервированные</t>
  </si>
  <si>
    <t>Мармелад</t>
  </si>
  <si>
    <t>Источники ценовой информации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</si>
  <si>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</si>
  <si>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</si>
  <si>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</si>
  <si>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</si>
  <si>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</si>
  <si>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</si>
  <si>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>Ряженка</t>
  </si>
  <si>
    <t>Приложение №6</t>
  </si>
  <si>
    <t>Поставка продуктов питания  (рыба)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</si>
  <si>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</si>
  <si>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>Крупа пшеничная</t>
  </si>
  <si>
    <t>Изюм</t>
  </si>
  <si>
    <t>Приложение  № 8</t>
  </si>
  <si>
    <t>Приложение № 9</t>
  </si>
  <si>
    <t>Груши</t>
  </si>
  <si>
    <t>Мандарины</t>
  </si>
  <si>
    <t>Апельсины</t>
  </si>
  <si>
    <t xml:space="preserve">Поставка продуктов питания (масло сливочное, сыр полутвердый) </t>
  </si>
  <si>
    <t>Бананы</t>
  </si>
  <si>
    <t>Яблоки</t>
  </si>
  <si>
    <t>Лимоны</t>
  </si>
  <si>
    <t xml:space="preserve">Поставка продуктов питания (молоко) </t>
  </si>
  <si>
    <t xml:space="preserve">Поставка продуктов питания (кефир, йогурт, ряженка) </t>
  </si>
  <si>
    <t xml:space="preserve"> Герметичная упаковка </t>
  </si>
  <si>
    <t>Развес. Упаковка до 50  кг.</t>
  </si>
  <si>
    <t xml:space="preserve">Упаковка: пакеты из полимерной пленки </t>
  </si>
  <si>
    <t>Упаковка: металлические банки. Вес   до 525 г.</t>
  </si>
  <si>
    <t xml:space="preserve">полиэтиленовый стакан  до 0,5 кг </t>
  </si>
  <si>
    <t xml:space="preserve">упаковка до 1 кг. </t>
  </si>
  <si>
    <t>пакет до 1 кг</t>
  </si>
  <si>
    <t>полиэтиленовые пакеты  до 1 кг</t>
  </si>
  <si>
    <t xml:space="preserve"> полиэтиленовые пакеты  до 1 кг </t>
  </si>
  <si>
    <t>пачки или пакеты из полимерных материалов до 1 кг</t>
  </si>
  <si>
    <t>упаковка до 1 кг</t>
  </si>
  <si>
    <t xml:space="preserve">пачка массой до 1 кг </t>
  </si>
  <si>
    <t xml:space="preserve">стеклянные банки или ведерки из полимерных и комбинированных материалов, масса  до 1 кг </t>
  </si>
  <si>
    <t>Упаковка масса нетто  до 0,5 кг.</t>
  </si>
  <si>
    <t>Упаковка масса нетто  до 1  кг.</t>
  </si>
  <si>
    <t xml:space="preserve">Упаковка массой  до 1 кг </t>
  </si>
  <si>
    <t>Молоко сгущенное</t>
  </si>
  <si>
    <t>Упаковка до 0,5 кг.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</si>
  <si>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</si>
  <si>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</si>
  <si>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>томаты укладывают в ящики, обеспечивающие качество и безопасность продукта при транспортировке.</t>
  </si>
  <si>
    <t>Упаковка: из комбинированных материалов, объемом    0,2 л</t>
  </si>
  <si>
    <t>Упаковка: из комбинированных материалов, объемом   0,2 л</t>
  </si>
  <si>
    <t>Горох, консервированный без уксуса или уксусной кислоты (кроме готовых блюд из овощей)</t>
  </si>
  <si>
    <t>Какао-порошок</t>
  </si>
  <si>
    <t xml:space="preserve">Наличие в составе сахара или других подслащивающих веществ:  Нет  
Тип какао-порошка:  Какао-порошок  
</t>
  </si>
  <si>
    <t xml:space="preserve">Яйца куриные в скорлупе свежие </t>
  </si>
  <si>
    <t xml:space="preserve">
Вид молочного сырья:  Нормализованные сливки  
Массовая доля жира:  20 (%)  
</t>
  </si>
  <si>
    <t xml:space="preserve">Консервы овощные кукуруза сахарная  </t>
  </si>
  <si>
    <t>Продукты томатные концентрированные</t>
  </si>
  <si>
    <t xml:space="preserve">Томатная паста.  .Густая, однородная концентрированная масса мажущейся консистенции, без темных включений,  грубых частиц плодов. </t>
  </si>
  <si>
    <t xml:space="preserve">Томатное пюре. Однородная концентрированная масса от полужидкой до более густой консистенции, без темных включений,  грубых частиц плодов. </t>
  </si>
  <si>
    <t>Кофейный напиток  растворимый</t>
  </si>
  <si>
    <t xml:space="preserve">Изделия макаронные </t>
  </si>
  <si>
    <t xml:space="preserve">Вид кофейного напитка:  С натуральным кофе без цикория  </t>
  </si>
  <si>
    <t xml:space="preserve">
Зефир глазированный:  Нет  
Наличие начинки:   Нет  
</t>
  </si>
  <si>
    <t>Дрожжи хлебопекарные сушеные</t>
  </si>
  <si>
    <t xml:space="preserve"> Сорт :  Высший   </t>
  </si>
  <si>
    <t xml:space="preserve"> пакеты из полимерных и комбинированных материалов, масса нетто до 1 кг.</t>
  </si>
  <si>
    <t>Томаты консервированные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</si>
  <si>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</si>
  <si>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
Вид молочного сырья:  Нормализованное молоко  
Массовая доля жира: 2.5 (%)  
Наличие обогащающих компонентов:  Нет  
</t>
  </si>
  <si>
    <t xml:space="preserve">
Вид молочного сырья:  Нормализованное молоко  
Массовая доля жира:  2.5 (%)  
Наличие обогащающих компонентов:  Нет  
</t>
  </si>
  <si>
    <t xml:space="preserve">Сельдь соленая  </t>
  </si>
  <si>
    <t xml:space="preserve">Вид засола: Слабосоленая                                                     Вид разделки: Неразделанная                                                  Сорт: Первый
</t>
  </si>
  <si>
    <t>Консервы рыбные натуральные</t>
  </si>
  <si>
    <t>Наименование рыбы: сайра</t>
  </si>
  <si>
    <t>Наименование рыбы: горбуша</t>
  </si>
  <si>
    <t>Наименование рыбы: сардина</t>
  </si>
  <si>
    <t>Говядина замороженная</t>
  </si>
  <si>
    <t xml:space="preserve">
Категория яйца:  Первая  
Класс яйца:  Столовое  
</t>
  </si>
  <si>
    <t>Мясо сельскохозяйственной птицы замороженное, в том числе для детского питания</t>
  </si>
  <si>
    <t xml:space="preserve">Поставка продуктов питания (сметана, ворог) </t>
  </si>
  <si>
    <t>Поставка продуктов питания  (овощи и фрукты переработанные)</t>
  </si>
  <si>
    <t>Хлеб недлительного хранения</t>
  </si>
  <si>
    <t>Булочные изделия</t>
  </si>
  <si>
    <t>Пряники</t>
  </si>
  <si>
    <t>Вафли</t>
  </si>
  <si>
    <t>Печенье сладкое</t>
  </si>
  <si>
    <t>Изделия бараночные</t>
  </si>
  <si>
    <t>Изделия сухарные</t>
  </si>
  <si>
    <t xml:space="preserve">Вид продукта
Вафли
Наличие начинки
Да
</t>
  </si>
  <si>
    <t xml:space="preserve">Вид изделия
Баранки
</t>
  </si>
  <si>
    <t xml:space="preserve">Вид изделия
Сухари сдобные пшеничные
Вид сырья
Пшеничная хлебопекарная мука
</t>
  </si>
  <si>
    <t>Чеснок свежий</t>
  </si>
  <si>
    <t>Картофель продовольственный</t>
  </si>
  <si>
    <t>Томаты (помидоры)</t>
  </si>
  <si>
    <t xml:space="preserve">Товарный сорт
Первый
</t>
  </si>
  <si>
    <t xml:space="preserve">Товарный класс
Первый
</t>
  </si>
  <si>
    <t xml:space="preserve">Товарный сорт
Высший
</t>
  </si>
  <si>
    <t xml:space="preserve">Вид картофеля по сроку созревания
Картофель продовольственный поздний
</t>
  </si>
  <si>
    <t xml:space="preserve">Товарный сорт  Первый
Товарный тип   Круглые
Цвет томатов   Красный
</t>
  </si>
  <si>
    <t xml:space="preserve">Тип огурцов по размеру плода                                                                                                                                                                                                                                                                                                                                                                                                                                                                          Среднеплодные
Товарный сорт  Высший
</t>
  </si>
  <si>
    <t xml:space="preserve">Мягкая или жесткая упаковка.
Фасовка до 1л
</t>
  </si>
  <si>
    <t>Молоко питьевое</t>
  </si>
  <si>
    <t xml:space="preserve">Вид молока   Коровье
Вид молока по способу обработки
Пастеризованное
Вид молочного сырья
Нормализованное
Массовая доля жира, max, %         ≤ 2.5
Массовая доля жира, min,%            ≥ 2.5
</t>
  </si>
  <si>
    <t xml:space="preserve">Вид молока     Коровье
Вид молока по способу обработки
Пастеризованное
Вид молочного сырья
Нормализованное
Массовая доля жира, max, %      ≤ 3.2
Массовая доля жира, min,%       ≥ 3.2
</t>
  </si>
  <si>
    <t>Полужесткая упаковка из листовых или комбинированных материалов. Фасовка до 1л</t>
  </si>
  <si>
    <t xml:space="preserve"> Вид изделия
  Сушки
</t>
  </si>
  <si>
    <t>Рис</t>
  </si>
  <si>
    <t>Крупа ячневая</t>
  </si>
  <si>
    <t>Крупа перловая</t>
  </si>
  <si>
    <t xml:space="preserve">Пшено  </t>
  </si>
  <si>
    <t>Хлопья овсяные</t>
  </si>
  <si>
    <t>Фасоль продовольственная</t>
  </si>
  <si>
    <t>Горох шлифованный</t>
  </si>
  <si>
    <t xml:space="preserve">Вид крупы   Ядрица быстроразваривающаяся (пропаренная)
Сорт, не ниже   Первый
</t>
  </si>
  <si>
    <t xml:space="preserve">Марка крупы   МТ
</t>
  </si>
  <si>
    <t xml:space="preserve">Номер крупы   1
</t>
  </si>
  <si>
    <t xml:space="preserve">Номер крупы    1
</t>
  </si>
  <si>
    <t xml:space="preserve">Вид крупы     Артек
</t>
  </si>
  <si>
    <t xml:space="preserve">Вид крупы   Геркулес
</t>
  </si>
  <si>
    <t xml:space="preserve">Номер и наименование типа фасоли
I. Фасоль белая
</t>
  </si>
  <si>
    <t xml:space="preserve">Вид зерна   Колотое
Сорт, не ниже   Первый
</t>
  </si>
  <si>
    <t>Джем</t>
  </si>
  <si>
    <t xml:space="preserve">Вид продукта по способу обработки
Стерилизованный
</t>
  </si>
  <si>
    <t>Сок из фруктов и (или) овощей</t>
  </si>
  <si>
    <t xml:space="preserve">Рыба тресковая мороженая </t>
  </si>
  <si>
    <t xml:space="preserve">Товарный сорт   Первый </t>
  </si>
  <si>
    <t>*Индексация на 13% осуществлена в соответствии с п. 3.16.2 Методических рекомендаций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</si>
  <si>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 xml:space="preserve">Товарный класс   Первый </t>
  </si>
  <si>
    <t xml:space="preserve">Рыба тресковая мороженая  </t>
  </si>
  <si>
    <t xml:space="preserve">Рыба лососевая мороженая 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</si>
  <si>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Минтай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</si>
  <si>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Пикша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</si>
  <si>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Горбуша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</si>
  <si>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Треска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</si>
  <si>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 xml:space="preserve"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
</t>
  </si>
  <si>
    <t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</si>
  <si>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>* в соответствии с меню, разработанным Заказчиком, которое обеспечивает сбалансированное питание и одновременно удовлетворяет требованиям разнообразия и соответствия среднесуточным наборам продуктов</t>
  </si>
  <si>
    <t xml:space="preserve">Вид продукта по технологии производства
Заварные
Вид продукта по рецептуре
Глазированные </t>
  </si>
  <si>
    <t xml:space="preserve">Вид мяса по способу обработки
Бескостное
Вид мяса по способу разделки
Отруб  </t>
  </si>
  <si>
    <t xml:space="preserve"> Развес. Упаковочные материалы  обеспечивающие
сохранность и качество  при транспортировании и хранении 
</t>
  </si>
  <si>
    <t xml:space="preserve">Консервы мясные </t>
  </si>
  <si>
    <t>Вид заливки
В собственном соку
Вид продукта по технологии изготовления
Кусковой
Вид сырья
Говядина</t>
  </si>
  <si>
    <t>Вид заливки
В собственном соку
Вид продукта по технологии изготовления
Кусковой
Вид сырья
Свинина</t>
  </si>
  <si>
    <t>Товарный сорт   Первый</t>
  </si>
  <si>
    <t xml:space="preserve">Соль пищевая </t>
  </si>
  <si>
    <t xml:space="preserve">Вид соли по способу производства:  Выварочная    Соль йодированная: Да
Сорт:  Экстра  
</t>
  </si>
  <si>
    <t>Маслянная основа: Подсолнечное масло</t>
  </si>
  <si>
    <t>Вид продукта: Молоко сгущенное с сахаром            Вид продукта по массовой доле жира: Цельный</t>
  </si>
  <si>
    <t>Кисель сухой</t>
  </si>
  <si>
    <t xml:space="preserve">Вид киселя сухого: На плодовых (ягодных) экстрактах концентрированных соков
</t>
  </si>
  <si>
    <t>Уксус пищевой</t>
  </si>
  <si>
    <t>Вид: столовый</t>
  </si>
  <si>
    <t xml:space="preserve"> Вид продукта Йогурт
Для детского питания Нет
Йогурт питьевой Да
Наличие вкусовых компонентов Да
</t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</si>
  <si>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</si>
  <si>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Мягкая или жесткая упаковка.
Фасовка до 1 кг
</t>
  </si>
  <si>
    <t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</si>
  <si>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  </t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</si>
  <si>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   </t>
  </si>
  <si>
    <t xml:space="preserve">Рекомендуемая  НМЦ, руб. на 4-й квартал 2020 года </t>
  </si>
  <si>
    <t>Рекомендуемая  НМЦ, руб. на  3 -й квартал 2020года</t>
  </si>
  <si>
    <t>Поставка продуктов питания  (фрукты)</t>
  </si>
  <si>
    <t>Рекомендуемая  НМЦ, руб. на  2 -й квартал 2020года</t>
  </si>
  <si>
    <t>Рекомендуемая  НМЦ, руб. на  1 -й квартал 2020года</t>
  </si>
  <si>
    <t xml:space="preserve">Вид сливочного масла:  Сладко-сливочное  Наименование сливочного масла: Традиционное
Сорт:  Высший
Тип сливочного масла:  Несоленое
</t>
  </si>
  <si>
    <t>Упаковка- кашированная фольга, брикет, вес от 180 до 200 гр.</t>
  </si>
  <si>
    <t>Хлопья кукурузные</t>
  </si>
  <si>
    <t>Глазированные сахарной глазурью, цвет желтый и кремовый разных оттенков. Запах и вкус, свойственный хлопьям, без постороннего привкуса и запаха. Без ароматизаторов, красителей, ГМО.</t>
  </si>
  <si>
    <t>Упаковка – картонная коробка, массой от 250 гр. и до 500 гр.</t>
  </si>
  <si>
    <t xml:space="preserve">Рекомендуемая  НМЦ, руб. на 3-й квартал 2021 года </t>
  </si>
  <si>
    <t>Вид хлеба  Ржано-пшеничный
 Наименование хлеба*   Дарницкий 
Хлеб по способу производства
Формовой
Изделие нарезанное  Нет</t>
  </si>
  <si>
    <t>Вид хлеба  Ржано-пшеничный
 Наименование хлеба*   Дарницкий 
Хлеб по способу производства
Формовой
Изделие нарезанное  Да</t>
  </si>
  <si>
    <r>
      <t xml:space="preserve">Вид продукта по рецептуре Неглазированное
Вид печенья </t>
    </r>
    <r>
      <rPr>
        <b/>
        <sz val="11"/>
        <rFont val="Times New Roman"/>
        <family val="1"/>
      </rPr>
      <t>Овсяное</t>
    </r>
    <r>
      <rPr>
        <sz val="11"/>
        <rFont val="Times New Roman"/>
        <family val="1"/>
      </rPr>
      <t xml:space="preserve">
Вид продукта по рецептуре Без добавлений
Вид продукта по рецептуре Без начинки
Пшеничная хлебопекарная мука
</t>
    </r>
  </si>
  <si>
    <t xml:space="preserve">Полуфабрикаты мясные и мясосодержащие замороженные </t>
  </si>
  <si>
    <t>Группа   Мясные   Вид   Рубленные   Категория Б</t>
  </si>
  <si>
    <t xml:space="preserve">Потребительская упаковка. Вес до 10 кг </t>
  </si>
  <si>
    <t xml:space="preserve">Сорт   Высший 
</t>
  </si>
  <si>
    <t>Карамель</t>
  </si>
  <si>
    <t xml:space="preserve">Вид карамели С начинкой </t>
  </si>
  <si>
    <t xml:space="preserve">картонные коробки </t>
  </si>
  <si>
    <r>
      <t xml:space="preserve">Вид   Цельнозерновой
Пропаренный    Да
Сорт, не ниже    </t>
    </r>
    <r>
      <rPr>
        <b/>
        <sz val="12"/>
        <rFont val="Times New Roman"/>
        <family val="1"/>
      </rPr>
      <t xml:space="preserve">Высший </t>
    </r>
    <r>
      <rPr>
        <sz val="12"/>
        <rFont val="Times New Roman"/>
        <family val="1"/>
      </rPr>
      <t xml:space="preserve">
Способ обработки    Шлифованный
</t>
    </r>
  </si>
  <si>
    <r>
      <t xml:space="preserve">Вид крупы   Ядрица быстроразваривающаяся (пропаренная)
Сорт, не ниже   </t>
    </r>
    <r>
      <rPr>
        <b/>
        <sz val="12"/>
        <rFont val="Times New Roman"/>
        <family val="1"/>
      </rPr>
      <t>Высший</t>
    </r>
    <r>
      <rPr>
        <sz val="12"/>
        <rFont val="Times New Roman"/>
        <family val="1"/>
      </rPr>
      <t xml:space="preserve">
</t>
    </r>
  </si>
  <si>
    <t>**Индексация на 13% осуществлена в соответствии с п. 3.16.2 Методических рекомендаций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</si>
  <si>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 xml:space="preserve">*Индексация на 13% осуществлена в соответствии с п. 3.16.2 Методических рекомендаций по применению методов определения начальной (максимальной) цены контракта, (утв. приказом Министерства экономического развития РФ от 02.10.2013 № 567).                
</t>
  </si>
  <si>
    <t xml:space="preserve">*Индексация на 13% осуществлена в соответствии с п. 3.16.2 Методических рекомендаций по применению методов определения начальной (максимальной) цены контракта, (утв. приказом Министерства экономического развития РФ от 02.10.2013 № 567).  </t>
  </si>
  <si>
    <t>¬</t>
  </si>
  <si>
    <t xml:space="preserve">Рекомендуемая  НМЦ, руб. на 4-й квартал 2021 года </t>
  </si>
  <si>
    <t xml:space="preserve">Вид сырья   Пшеничная мука
Вид изделия*  Батон нарезной Изделие нарезанное  Да  
</t>
  </si>
  <si>
    <t xml:space="preserve">Вид сырья   Пшеничная мука
Вид изделия*  Батон нарезной Изделие нарезанное  Нет 
</t>
  </si>
  <si>
    <r>
      <rPr>
        <b/>
        <sz val="11"/>
        <rFont val="Times New Roman"/>
        <family val="1"/>
      </rPr>
      <t xml:space="preserve">Полужесткая упаковка из листовых или комбинированных материалов. </t>
    </r>
    <r>
      <rPr>
        <sz val="11"/>
        <rFont val="Times New Roman"/>
        <family val="1"/>
      </rPr>
      <t>Фасовка до 1л</t>
    </r>
  </si>
  <si>
    <r>
      <t xml:space="preserve">Мягкая или жесткая упаковка.
</t>
    </r>
    <r>
      <rPr>
        <sz val="10"/>
        <color indexed="10"/>
        <rFont val="Times New Roman"/>
        <family val="1"/>
      </rPr>
      <t>Фасовка до 1кг</t>
    </r>
    <r>
      <rPr>
        <sz val="10"/>
        <rFont val="Times New Roman"/>
        <family val="1"/>
      </rPr>
      <t xml:space="preserve">
</t>
    </r>
  </si>
  <si>
    <r>
      <t xml:space="preserve">Вид В тесте  Наименование </t>
    </r>
    <r>
      <rPr>
        <b/>
        <sz val="10"/>
        <rFont val="Times New Roman"/>
        <family val="1"/>
      </rPr>
      <t>Пельмени</t>
    </r>
    <r>
      <rPr>
        <sz val="10"/>
        <rFont val="Times New Roman"/>
        <family val="1"/>
      </rPr>
      <t xml:space="preserve"> Группа мясосодержащие Категория Б </t>
    </r>
  </si>
  <si>
    <r>
      <t xml:space="preserve">Для детского питания  Нет   Сорт Певый  Наименование мяса птицы </t>
    </r>
    <r>
      <rPr>
        <b/>
        <sz val="10"/>
        <rFont val="Times New Roman"/>
        <family val="1"/>
      </rPr>
      <t xml:space="preserve">Индейка </t>
    </r>
    <r>
      <rPr>
        <sz val="10"/>
        <rFont val="Times New Roman"/>
        <family val="1"/>
      </rPr>
      <t xml:space="preserve">Вид мяса по способу разделки Тушка </t>
    </r>
  </si>
  <si>
    <r>
      <t xml:space="preserve">Для детского питания  Нет   Сорт Певый  Наименование мяса птицы </t>
    </r>
    <r>
      <rPr>
        <b/>
        <sz val="10"/>
        <rFont val="Times New Roman"/>
        <family val="1"/>
      </rPr>
      <t xml:space="preserve">Индейка </t>
    </r>
    <r>
      <rPr>
        <sz val="10"/>
        <rFont val="Times New Roman"/>
        <family val="1"/>
      </rPr>
      <t>Вид мяса по способу разделки Филе</t>
    </r>
  </si>
  <si>
    <r>
      <t xml:space="preserve">Вид молока   Коровье
Вид молока по способу обработки
</t>
    </r>
    <r>
      <rPr>
        <b/>
        <sz val="11"/>
        <rFont val="Times New Roman"/>
        <family val="1"/>
      </rPr>
      <t>Ультрапастеризованное</t>
    </r>
    <r>
      <rPr>
        <sz val="11"/>
        <rFont val="Times New Roman"/>
        <family val="1"/>
      </rPr>
      <t xml:space="preserve">
Вид молочного сырья
Нормализованное
Массовая доля жира, max, %   ≤ 3.2
Массовая доля жира, min,%      ≥ 3.2
</t>
    </r>
  </si>
  <si>
    <r>
      <t xml:space="preserve">Полужесткая упаковка из листовых или комбинированных материалов. </t>
    </r>
    <r>
      <rPr>
        <sz val="10"/>
        <color indexed="10"/>
        <rFont val="Times New Roman"/>
        <family val="1"/>
      </rPr>
      <t>Фасовка до 1кг</t>
    </r>
  </si>
  <si>
    <t>Полужесткая упаковка из листовых или комбинированных материалов. Фасовка от 0,450 до 0,500 кг</t>
  </si>
  <si>
    <r>
      <t xml:space="preserve">Вид   Цельнозерновой
Пропаренный    Да
Сорт, не ниже    </t>
    </r>
    <r>
      <rPr>
        <b/>
        <sz val="12"/>
        <rFont val="Times New Roman"/>
        <family val="1"/>
      </rPr>
      <t>Экстра</t>
    </r>
    <r>
      <rPr>
        <sz val="12"/>
        <rFont val="Times New Roman"/>
        <family val="1"/>
      </rPr>
      <t xml:space="preserve">
Способ обработки    Шлифованный
</t>
    </r>
  </si>
  <si>
    <t xml:space="preserve">Марка крупы   Т
</t>
  </si>
  <si>
    <t xml:space="preserve">Вид крупы     Мелкая № 4 
</t>
  </si>
  <si>
    <t xml:space="preserve">Кукурузная крупа </t>
  </si>
  <si>
    <t>Номер крупы 5</t>
  </si>
  <si>
    <t xml:space="preserve">стеклянные банки вместимостью  до 1,0 дм3 </t>
  </si>
  <si>
    <r>
      <t xml:space="preserve">Вид сока    Овощной
Вид сока по способу обработки   Пастеризованный
Вид сока по технологии производства
Восстановленный Вид овощного сока </t>
    </r>
    <r>
      <rPr>
        <b/>
        <sz val="12"/>
        <rFont val="Times New Roman"/>
        <family val="1"/>
      </rPr>
      <t xml:space="preserve">Томатный </t>
    </r>
    <r>
      <rPr>
        <sz val="12"/>
        <rFont val="Times New Roman"/>
        <family val="1"/>
      </rPr>
      <t xml:space="preserve">
</t>
    </r>
  </si>
  <si>
    <t>Вид сока    Фруктовый
Вид фруктового сока***   Персиковый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</si>
  <si>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>Вид сока    Фруктовый
Вид фруктового сока***   Мультифрукт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</si>
  <si>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 xml:space="preserve">Кпуста квашенная </t>
  </si>
  <si>
    <t xml:space="preserve">Равномерно нашинкованная полосками или нарезанная в виде кусочков различной формы, без крупных кусков кочерыги и кусков листьев. Морковь нарезанная соломкой или кружочками.Капуста упругая, плотная, хрустящая, цвет светло-соломенный с желтоватым оттенком, без признаков порчи </t>
  </si>
  <si>
    <t xml:space="preserve">Тара  из полимерных материалов массой до 10 кг герметичная </t>
  </si>
  <si>
    <t xml:space="preserve"> мягкая или полужесткая упаковка, массой до 1 кг  </t>
  </si>
  <si>
    <r>
      <t xml:space="preserve">Вид изделия макаронного   </t>
    </r>
    <r>
      <rPr>
        <b/>
        <sz val="12"/>
        <rFont val="Times New Roman"/>
        <family val="1"/>
      </rPr>
      <t>Лапша</t>
    </r>
    <r>
      <rPr>
        <sz val="12"/>
        <rFont val="Times New Roman"/>
        <family val="1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</si>
  <si>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Семга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</si>
  <si>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Форель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</si>
  <si>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реестровый номер контракта№ 1691400012421000011</t>
  </si>
  <si>
    <t>реестровый номер контракта № 2690201017421000287</t>
  </si>
  <si>
    <t>реестровый номер контракта № 2690201017421000023</t>
  </si>
  <si>
    <t>https://online.globus.ru/products/gorbusha-zamorozhennaya/</t>
  </si>
  <si>
    <t>реестровый номер контракта № 3693100417520000125 **</t>
  </si>
  <si>
    <t>реестровый номер контракта № 1691601150919000272</t>
  </si>
  <si>
    <t>реестровый номер контракта № 2694300110819000037</t>
  </si>
  <si>
    <t>реестровый номер контракта № 2691101075920000009**</t>
  </si>
  <si>
    <t>реестровый номер контракта № 2690201017420000031</t>
  </si>
  <si>
    <t>№ 2690401192021000002**</t>
  </si>
  <si>
    <t>реестровый номер контракта 3691600908019000019 *</t>
  </si>
  <si>
    <t>реестровый номер контракта 1690201307019000097 *</t>
  </si>
  <si>
    <t>реестровый номер контракта 26012000711 19 000140 *</t>
  </si>
  <si>
    <t>реестровый номер контракта 1691601150919000164*</t>
  </si>
  <si>
    <t>реестровый номер контракта 2690300671019000047 *</t>
  </si>
  <si>
    <t>реестровый номер контракта 3694100040519000104*</t>
  </si>
  <si>
    <t>реестровый номер контракта № 3691800153820000008*</t>
  </si>
  <si>
    <t xml:space="preserve">реестровый номер контракта 2694400389120000047
</t>
  </si>
  <si>
    <t xml:space="preserve">реестровый номер контракта № 1692400988820000143 *
</t>
  </si>
  <si>
    <t>реестровый номер контракта № 3693400537819000007 *</t>
  </si>
  <si>
    <t>реестровый номер контракта № 1690201307019000093*</t>
  </si>
  <si>
    <t>реестровый номер контракта № 3693400537819000007*</t>
  </si>
  <si>
    <t xml:space="preserve">реестровый номер контракта № 3691800153820000009*
</t>
  </si>
  <si>
    <t>реестровый номер контракта № 3691800153820000009*</t>
  </si>
  <si>
    <t>реестровый номер контракта № 1691500623120000048*</t>
  </si>
  <si>
    <t>реестровый номер контракта № 1690300629019000196*</t>
  </si>
  <si>
    <t>реестровый номер контракта № 2690300574819000046*</t>
  </si>
  <si>
    <t xml:space="preserve"> реестровый номер контракта № 1772826457019000831
</t>
  </si>
  <si>
    <t xml:space="preserve">реестровый номер контракта №№ 1692400988819000090*
</t>
  </si>
  <si>
    <t xml:space="preserve">реестровый номер контракта  № 3690900621918000007*
</t>
  </si>
  <si>
    <t xml:space="preserve">реестровый номер контракта № 3691800153820000008* </t>
  </si>
  <si>
    <t>реестровый номер контракта№ 1692400988819000090*</t>
  </si>
  <si>
    <t xml:space="preserve">реестровый номер контракта№ 1691400012421000011
</t>
  </si>
  <si>
    <t xml:space="preserve">реестровый номер контракта№ 2690500603120000029
</t>
  </si>
  <si>
    <t xml:space="preserve">реестровый номер контракта№ 2690500603120000049
</t>
  </si>
  <si>
    <t xml:space="preserve">реестровый номер контракта№ 2691200243021000033*
</t>
  </si>
  <si>
    <t>реестровый номер контракта № 2692700247120000026*</t>
  </si>
  <si>
    <t>реестровый номер контракта№ 2690300692820000416</t>
  </si>
  <si>
    <t>реестровый номер контракта № 2692400225820000016*</t>
  </si>
  <si>
    <t>реестровый номер контракта № 1690500609515000042</t>
  </si>
  <si>
    <t>реестровый номер контракта № 1692400988821000040</t>
  </si>
  <si>
    <t>№ 3691800153821000012*</t>
  </si>
  <si>
    <t xml:space="preserve"> Развес. Упаковочные материалы  обеспечивающие
сохранность и качество  при транспортировании и хранении</t>
  </si>
  <si>
    <t>№ 1690300815320000020*</t>
  </si>
  <si>
    <t>https://online.globus.ru/products</t>
  </si>
  <si>
    <t xml:space="preserve">ООО "ОК"Бакалея" Тверь (прайс лист) </t>
  </si>
  <si>
    <t xml:space="preserve">ИП Румянцев А.А. (прайс лист на 2021г) </t>
  </si>
  <si>
    <t>https://tver.price.ru/ovoschi</t>
  </si>
  <si>
    <t>№ 2690300671021000027*</t>
  </si>
  <si>
    <t>https://tver.price.ru/</t>
  </si>
  <si>
    <t>https://tver.price.ru</t>
  </si>
  <si>
    <t>https://lenta.com/search/?search</t>
  </si>
  <si>
    <t>реестровый номер контракта№ 2690201017421000302</t>
  </si>
  <si>
    <t>реестровый номер контракта № 2691101075920000020</t>
  </si>
  <si>
    <t>реестровый номер контракта№ 2690300692820000207*</t>
  </si>
  <si>
    <t>реестровый номер контракта№ 2691101075920000020</t>
  </si>
  <si>
    <r>
      <t>реестровый номер контракта№ 2690300692820000207</t>
    </r>
    <r>
      <rPr>
        <b/>
        <sz val="9"/>
        <rFont val="Times New Roman"/>
        <family val="1"/>
      </rPr>
      <t>*</t>
    </r>
  </si>
  <si>
    <t>** в соответствии с меню, разработанным Заказчиком, которое обеспечивает сбалансированное питание и одновременно удовлетворяет требованиям разнообразия и соответствия среднесуточным наборам продуктов</t>
  </si>
  <si>
    <r>
      <t>Тип молочного сырья Нормализованное молоко
Наличие обогащающих компонентов Нет Массовая доля жира</t>
    </r>
    <r>
      <rPr>
        <b/>
        <sz val="11"/>
        <rFont val="Times New Roman"/>
        <family val="1"/>
      </rPr>
      <t xml:space="preserve"> ** 2,5%</t>
    </r>
    <r>
      <rPr>
        <sz val="11"/>
        <rFont val="Times New Roman"/>
        <family val="1"/>
      </rPr>
      <t xml:space="preserve">
</t>
    </r>
  </si>
  <si>
    <t xml:space="preserve">https://lenta.com/search/
</t>
  </si>
  <si>
    <t>реестровый номер контракта№ 3691800153821000012*</t>
  </si>
  <si>
    <t>реестровый номер контракта№ 3691800153821000012</t>
  </si>
  <si>
    <t xml:space="preserve"> номер овсяных хлоптев 1  из целой овсяной крупы 
</t>
  </si>
  <si>
    <t>https://msk.metro-cc.ru/search</t>
  </si>
  <si>
    <t xml:space="preserve">Товарный сорт:  
ВЫСШИЙ
</t>
  </si>
  <si>
    <t>Консервы из свежей кукурузы. Сорт ВЫСШИЙ .  Зерна целые.  Консистенция мягкая, однородная, без чрезмерной плотности.</t>
  </si>
  <si>
    <t>реестровый номер контракт № 1692400988821000059</t>
  </si>
  <si>
    <t>реестровый номер контракта №  2692100016421000103*</t>
  </si>
  <si>
    <t>Вид печенья
Сахарное
Вид продукта по рецептуре
Неглазированное
Без начинки</t>
  </si>
  <si>
    <t>Морковь столовая</t>
  </si>
  <si>
    <t>Лук репчатый</t>
  </si>
  <si>
    <t xml:space="preserve">Товарный сорт   Первый
Цвет лука   Желтый
</t>
  </si>
  <si>
    <t xml:space="preserve">Вид мяса по способу обработки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кости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мяса по способу разделки     Полутуша
</t>
  </si>
  <si>
    <t xml:space="preserve"> Развес. Упаковочные материалы  обеспечивающие
сохранность и качество  при транспортировании и хранении
</t>
  </si>
  <si>
    <t>Субпродукты пищевые крупного рогатого скота замороженные</t>
  </si>
  <si>
    <t>Тара, упаковочные материалы  обеспечивающие сохранность и товарный вид субпродуктов</t>
  </si>
  <si>
    <t xml:space="preserve">Вид субпродукта
сердце
Субпродукт в блоках
да
</t>
  </si>
  <si>
    <t xml:space="preserve">Вид субпродукта
языки
Субпродукт в блоках
да
</t>
  </si>
  <si>
    <t xml:space="preserve">Упаковка: полимерная пленка </t>
  </si>
  <si>
    <r>
      <t xml:space="preserve">Мясо сельскохозяйственной птицы </t>
    </r>
    <r>
      <rPr>
        <b/>
        <sz val="10"/>
        <color indexed="10"/>
        <rFont val="Times New Roman"/>
        <family val="1"/>
      </rPr>
      <t>охлажденное</t>
    </r>
  </si>
  <si>
    <t>Вид мяса по способу разделки
тушка
Наименование мяса птицы
Цыплята- бройлеры
Сорт Первый</t>
  </si>
  <si>
    <t xml:space="preserve">Изделия колбасные вареные, в том числе фаршированные мясные </t>
  </si>
  <si>
    <t xml:space="preserve">
Вид изделия колбасного вареного:  Колбаса (колбаска)  
Категория:  Б  
</t>
  </si>
  <si>
    <t>Упаковка: под вакуумом или в условиях модифицированной атмосферы в полимерные
многослойные пленки (ламинаты), пакеты из
многослойной термоусадочной пленки</t>
  </si>
  <si>
    <t xml:space="preserve">
Вид изделия колбасного вареного:  Сосиски  
Категория:  Б  
</t>
  </si>
  <si>
    <t xml:space="preserve">
Вид изделия колбасного вареного:  Сардельки  
Категория:  А  
</t>
  </si>
  <si>
    <t>Колбаса (колбаска) полукопченая мясная</t>
  </si>
  <si>
    <t xml:space="preserve">Вид преобладающего мясного сырья
Свинина
Категория, не ниже Б
</t>
  </si>
  <si>
    <t>Упаковка: под вакуумом или в условиях модифицированной атмосферы в прозрачные газонепроницаемые пленки или пакеты.</t>
  </si>
  <si>
    <r>
      <t xml:space="preserve">Вид молока     Коровье
Вид молока по способу обработки
</t>
    </r>
    <r>
      <rPr>
        <b/>
        <sz val="11"/>
        <rFont val="Times New Roman"/>
        <family val="1"/>
      </rPr>
      <t>Стерилизованное</t>
    </r>
    <r>
      <rPr>
        <sz val="11"/>
        <rFont val="Times New Roman"/>
        <family val="1"/>
      </rPr>
      <t xml:space="preserve">
Вид молочного сырья
Нормализованное
Массовая доля жира, max, %      ≤ 3.2
Массовая доля жира, min,%       ≥ 3.2
</t>
    </r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</si>
  <si>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</si>
  <si>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Развес. </t>
  </si>
  <si>
    <t xml:space="preserve">Вид сливочного масла:  Сладко-сливочное  Наименование сливочного масла: Крестьянское
Сорт:  Высший
Тип сливочного масла:  Несоленое
</t>
  </si>
  <si>
    <t xml:space="preserve"> Развес.</t>
  </si>
  <si>
    <t>Сыры полутвердые</t>
  </si>
  <si>
    <r>
      <t xml:space="preserve">
Вид сыра     Цельный
Вид сыра в зависимости от массовой доля жира в пересчете на сухое вещество
Жирные
Вид сырья      Коровье молоко
Сорт сыра из коровьего молока    Высший Наиенование сыра из коровьего молока</t>
    </r>
    <r>
      <rPr>
        <b/>
        <sz val="11"/>
        <rFont val="Times New Roman"/>
        <family val="1"/>
      </rPr>
      <t xml:space="preserve">  Российский</t>
    </r>
    <r>
      <rPr>
        <sz val="11"/>
        <rFont val="Times New Roman"/>
        <family val="1"/>
      </rPr>
      <t xml:space="preserve"> 
</t>
    </r>
  </si>
  <si>
    <t xml:space="preserve">Вид   Цельнозерновой
Пропаренный    Да
Сорт, не ниже    Первый
Способ обработки    Шлифованный
</t>
  </si>
  <si>
    <t xml:space="preserve">Сорт   Первый
</t>
  </si>
  <si>
    <t xml:space="preserve">Мука пшеничная                                           </t>
  </si>
  <si>
    <t xml:space="preserve">Вид муки     Хлебопекарная 
Сорт пшеничной хлебопекарной муки, не ниже    Высший
</t>
  </si>
  <si>
    <t>пакет до 2 кг</t>
  </si>
  <si>
    <t>Чай черный (ферментированный)</t>
  </si>
  <si>
    <t xml:space="preserve">Вид чая черного (ферментированного) по способу обработки листа:  Листовой  
Тип листа чая черного (ферментированного):  Крупный  
</t>
  </si>
  <si>
    <t xml:space="preserve">мягкая или полужесткая упаковка, массой до 1 кг </t>
  </si>
  <si>
    <t xml:space="preserve">Вид изделия макаронного   Макароны
Вид сырья  Пшеничная мука
Группа макаронных изделий из пшеничной муки  А
Сорт макаронных изделий из пшеничной муки  Высший
</t>
  </si>
  <si>
    <r>
      <t xml:space="preserve">Вид изделия макаронного   </t>
    </r>
    <r>
      <rPr>
        <b/>
        <sz val="12"/>
        <rFont val="Times New Roman"/>
        <family val="1"/>
      </rPr>
      <t>Вермишель</t>
    </r>
    <r>
      <rPr>
        <sz val="12"/>
        <rFont val="Times New Roman"/>
        <family val="1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</si>
  <si>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t xml:space="preserve">Вид соли по способу производства:  Молотая  
Вид сырья для соли пищевой:  Каменная  
Помол соли пищевой:  N 1  
Соль йодированная: Нет                                     Сорт:  Первый  
</t>
  </si>
  <si>
    <t>Сахар белый свекловичный в твердом состоянии без вкусоароматических или красящих добавок</t>
  </si>
  <si>
    <t xml:space="preserve">Вид сахара белого :  Кристаллический  
 </t>
  </si>
  <si>
    <t>продуктовые мешки, фасовка до 50 кг</t>
  </si>
  <si>
    <t>Масло подсолнечное рафинированное</t>
  </si>
  <si>
    <t xml:space="preserve">Вид масла подсолнечного рафинированного :  Дезодорированное  
Марка масла подсолнечного рафинированного дезодорированного:  Высший сорт 
</t>
  </si>
  <si>
    <t xml:space="preserve"> п/бут. до 1 л. </t>
  </si>
  <si>
    <r>
      <t xml:space="preserve">Вид субпродукта
</t>
    </r>
    <r>
      <rPr>
        <b/>
        <sz val="10"/>
        <color indexed="10"/>
        <rFont val="Times New Roman"/>
        <family val="1"/>
      </rPr>
      <t>печень</t>
    </r>
    <r>
      <rPr>
        <sz val="10"/>
        <rFont val="Times New Roman"/>
        <family val="1"/>
      </rPr>
      <t xml:space="preserve">
Субпродукт в блоках
да
</t>
    </r>
  </si>
  <si>
    <t xml:space="preserve">реестровый номер контракта  
№ 1690500609515000042*
</t>
  </si>
  <si>
    <t>реестровый номер контракта№ 3693400537819000004*</t>
  </si>
  <si>
    <t xml:space="preserve">реестровый номер контракта № 3693400537819000008*
</t>
  </si>
  <si>
    <t xml:space="preserve">Предложения по начальным (максимальным) ценам на продовольственные товары  (Изделия хлебобулочные и мучные кондитерские) на 1-й квартал 2022 года </t>
  </si>
  <si>
    <t xml:space="preserve">Рекомендуемая  НМЦ, руб. на 1-й квартал 2022 года </t>
  </si>
  <si>
    <t>Рекомендуемая  НМЦ, руб. на 1-й квартал 2022 года</t>
  </si>
  <si>
    <t xml:space="preserve">Предложения по начальным (максимальным) ценам на продовольственные товары (овощи) на 1-й квартал 2022 года </t>
  </si>
  <si>
    <t xml:space="preserve">Предложения по начальным (максимальным) ценам на продовольственные товары (мясо (говядина) и  субпродукты) на 1-й квартал 2022 года </t>
  </si>
  <si>
    <t xml:space="preserve">Предложения по начальным (максимальным) ценам на продовольственные товары (мясо кур) на 1-й квартал 2022 года </t>
  </si>
  <si>
    <t xml:space="preserve">Рекомендуемая  НМЦ, руб. на 1-й квартал 2022 года  </t>
  </si>
  <si>
    <t>Предложения по начальным (максимальным) ценам на продовольственные товары (колбасные и тушеные изделия)  на 1-й квартал 2022 года</t>
  </si>
  <si>
    <t>Предложения по начальным (максимальным) ценам на продовольственные товары (молочная продукция) на    1-й квартал 2022 года</t>
  </si>
  <si>
    <t xml:space="preserve">Предложения по начальным (максимальным) ценам на продовольственные товары (прочая продукция) на 1-й квартал 2022 года </t>
  </si>
  <si>
    <t xml:space="preserve">Рекомендуемая  НМЦ, руб. на 1-й квартал 2022 годаа </t>
  </si>
  <si>
    <t xml:space="preserve">Предложения по начальным (максимальным) ценам на продовольственные товары (рыба) на 1-й квартал 2022 года </t>
  </si>
  <si>
    <t>Предложения по начальным (максимальным) ценам на продовольственные товары (фрукты) на 1-й квартал 2022 года</t>
  </si>
  <si>
    <t>ООО "Вышний Волочек - АЙСБЕРГ" от 17.12.2021 вх.№ 3622</t>
  </si>
  <si>
    <t>ООО "Вышний Волочек - АЙСБЕРГ" от 17.12.2021 вх. № 3622</t>
  </si>
  <si>
    <r>
      <t xml:space="preserve">Вид мяса по способу обработки
Бескостное
Вид мяса по способу разделки
Отруб     Категория * Первая   </t>
    </r>
    <r>
      <rPr>
        <b/>
        <sz val="10"/>
        <color indexed="10"/>
        <rFont val="Times New Roman"/>
        <family val="1"/>
      </rPr>
      <t xml:space="preserve"> Лопаточная часть</t>
    </r>
    <r>
      <rPr>
        <sz val="10"/>
        <rFont val="Times New Roman"/>
        <family val="1"/>
      </rPr>
      <t xml:space="preserve"> * Наличие</t>
    </r>
  </si>
  <si>
    <r>
      <t xml:space="preserve"> Вид мяса по способу разделки   </t>
    </r>
    <r>
      <rPr>
        <sz val="10"/>
        <color indexed="10"/>
        <rFont val="Times New Roman"/>
        <family val="1"/>
      </rPr>
      <t>тушка</t>
    </r>
    <r>
      <rPr>
        <sz val="10"/>
        <rFont val="Times New Roman"/>
        <family val="1"/>
      </rPr>
      <t xml:space="preserve">
Для детского питания   Нет 
Наименование мяса птицы  Цыплята- бройлеры
Сорт    Первый  </t>
    </r>
  </si>
  <si>
    <r>
      <t xml:space="preserve"> Вид мяса по способу разделки     </t>
    </r>
    <r>
      <rPr>
        <sz val="10"/>
        <color indexed="10"/>
        <rFont val="Times New Roman"/>
        <family val="1"/>
      </rPr>
      <t>Окорочок</t>
    </r>
    <r>
      <rPr>
        <sz val="10"/>
        <rFont val="Times New Roman"/>
        <family val="1"/>
      </rPr>
      <t xml:space="preserve">
Для детского питания  Нет 
Наименование мяса птицы  Цыплята- бройлеры 
Сорт   Первый   
</t>
    </r>
  </si>
  <si>
    <r>
      <t xml:space="preserve"> Вид мяса по способу разделки    </t>
    </r>
    <r>
      <rPr>
        <sz val="10"/>
        <color indexed="10"/>
        <rFont val="Times New Roman"/>
        <family val="1"/>
      </rPr>
      <t xml:space="preserve">Грудка  </t>
    </r>
    <r>
      <rPr>
        <sz val="10"/>
        <rFont val="Times New Roman"/>
        <family val="1"/>
      </rPr>
      <t xml:space="preserve">
  Для детского питания  Нет 
Наименование мяса птицы  Цыплята- бройлеры 
Сорт  Первый  
</t>
    </r>
  </si>
  <si>
    <r>
      <t xml:space="preserve">Вид мяса по способу разделки
</t>
    </r>
    <r>
      <rPr>
        <sz val="10"/>
        <color indexed="10"/>
        <rFont val="Times New Roman"/>
        <family val="1"/>
      </rPr>
      <t>голень</t>
    </r>
    <r>
      <rPr>
        <sz val="10"/>
        <rFont val="Times New Roman"/>
        <family val="1"/>
      </rPr>
      <t xml:space="preserve">
Для детского питания Нет
Наименование мяса птицы
Цыплята- бройлеры
Сорт Первый</t>
    </r>
  </si>
  <si>
    <t>АО "Вышневолоцкий хлебокомбинат" вх  от 16.12.2021 № 3572</t>
  </si>
  <si>
    <t>ООО "Молоко" вх от 16.12.2021 № 3571</t>
  </si>
  <si>
    <t xml:space="preserve">ООО "Удача" вх от 17.12.2021 № 3623 </t>
  </si>
  <si>
    <t xml:space="preserve"> ООО "Удача" вх от 17.12.2021 № 3623 </t>
  </si>
  <si>
    <t xml:space="preserve">ООО "Удача" вх от 17.12.2021 № 3623  </t>
  </si>
  <si>
    <t xml:space="preserve">ИП Наделяева И.В. (от ООО ФК "Александровская слобода" вх б/н от 17.12.2021 </t>
  </si>
  <si>
    <t>Данные статистической отчетности на ноябрь -декабрь  2021г.</t>
  </si>
  <si>
    <t>Данные статистической отчетности на ноябрь - декабрь   2021г.</t>
  </si>
  <si>
    <t>реестровый номер контракта№ 2690201017420000929**</t>
  </si>
  <si>
    <t>реестровый номер контракта № 3693400537819000008*</t>
  </si>
  <si>
    <t>Данные статистической отчетности на ноябрь - декабрь   2021г</t>
  </si>
  <si>
    <t>реестровый номер контракта № 2691500420219000035**  реестровый номер контракта № 2691500420219000035*</t>
  </si>
  <si>
    <t>ООО "Овощной рай" (прайс-лист на 2021год)</t>
  </si>
  <si>
    <t xml:space="preserve">реестровый номер контракта № 3691101628520000012*
</t>
  </si>
  <si>
    <t xml:space="preserve">реестровый номер контракта № 2692500241221000032*
</t>
  </si>
  <si>
    <t xml:space="preserve">реестровый номер контракта № 2690505435621000027*
</t>
  </si>
  <si>
    <t xml:space="preserve">реестровый номер контракта № 3690303467518000027*
</t>
  </si>
  <si>
    <t>ООО "Знатные хлеба" б/н от 20.12.2021</t>
  </si>
  <si>
    <t>ОАО "Волжский пекарь" б/н от 20.12.2021</t>
  </si>
  <si>
    <t xml:space="preserve">ЗАО "Хлеб" б/н от 20.12.2021 </t>
  </si>
  <si>
    <t>ООО "УК Кимрский хлебный комбинат"б/н от 20.12.2021</t>
  </si>
  <si>
    <t>Данные статистической отчетности на ноябрь - декабрь  2021г.</t>
  </si>
  <si>
    <t>ООО "ВИКТОРИЯ" б/н от 20.12.2021</t>
  </si>
  <si>
    <t>ООО "Знатные хлеба"б/н от 20.12.2021</t>
  </si>
  <si>
    <t>ОАО "Волжский пекарь"б/н от 20.12.2021</t>
  </si>
  <si>
    <t xml:space="preserve">ЗАО "Хлеб"б/н от 20.12.2021 </t>
  </si>
  <si>
    <t>ООО "Тверь АгроПром" б/н от 20.12.2021</t>
  </si>
  <si>
    <t>ООО "Продресурсы"б/н от 20.12.2021</t>
  </si>
  <si>
    <t>АО "Верхневолжская птицефабрика" б/н от 20.12.2021</t>
  </si>
  <si>
    <t>ООО "Конаковские колбасы"б/н от 20.12.2021</t>
  </si>
  <si>
    <t>https://www.globus.ru/stores/tver/</t>
  </si>
  <si>
    <t>АО "Свободный Труд" б/н от 20.12.2021</t>
  </si>
  <si>
    <t>АО"Максатихинсикй маслодельный завод" б/н от 20.12.2021</t>
  </si>
  <si>
    <t>АО"Максатихинсикй маслодельный завод"б/н от 20.12.2021</t>
  </si>
  <si>
    <t xml:space="preserve">АО "Свободный Труд"б/н от 20.12.2021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</si>
</sst>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9"/>
      <name val="Times New Roman"/>
      <family val="1"/>
    </font>
    <font>
      <b/>
      <sz val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0.5"/>
      <name val="Times New Roman"/>
      <family val="1"/>
    </font>
    <font>
      <sz val="10.5"/>
      <name val="Arial"/>
      <family val="2"/>
    </font>
    <font>
      <b/>
      <sz val="10"/>
      <name val="Calibri"/>
      <family val="2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45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4" fontId="3" fillId="11" borderId="10" xfId="0" applyNumberFormat="1" applyFont="1" applyFill="1" applyBorder="1" applyAlignment="1">
      <alignment horizontal="center" vertical="center" wrapText="1"/>
    </xf>
    <xf numFmtId="4" fontId="3" fillId="9" borderId="10" xfId="0" applyNumberFormat="1" applyFont="1" applyFill="1" applyBorder="1" applyAlignment="1">
      <alignment horizontal="center" vertical="center" wrapText="1"/>
    </xf>
    <xf numFmtId="4" fontId="10" fillId="11" borderId="10" xfId="0" applyNumberFormat="1" applyFont="1" applyFill="1" applyBorder="1" applyAlignment="1">
      <alignment horizontal="center" vertical="center" wrapText="1"/>
    </xf>
    <xf numFmtId="4" fontId="5" fillId="11" borderId="10" xfId="0" applyNumberFormat="1" applyFont="1" applyFill="1" applyBorder="1" applyAlignment="1">
      <alignment horizontal="center" vertical="center" wrapText="1"/>
    </xf>
    <xf numFmtId="4" fontId="10" fillId="9" borderId="10" xfId="0" applyNumberFormat="1" applyFont="1" applyFill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center" vertical="center" wrapText="1"/>
    </xf>
    <xf numFmtId="2" fontId="6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0" fillId="0" borderId="0" xfId="0" applyFont="1" applyFill="1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70" fillId="0" borderId="10" xfId="0" applyFont="1" applyBorder="1" applyAlignment="1">
      <alignment horizontal="left" vertical="center" wrapText="1"/>
    </xf>
    <xf numFmtId="4" fontId="10" fillId="0" borderId="0" xfId="0" applyNumberFormat="1" applyFont="1" applyFill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 indent="1"/>
    </xf>
    <xf numFmtId="0" fontId="69" fillId="0" borderId="10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0" fontId="18" fillId="0" borderId="10" xfId="0" applyNumberFormat="1" applyFont="1" applyFill="1" applyBorder="1" applyAlignment="1">
      <alignment horizontal="center" vertical="center" wrapText="1"/>
    </xf>
    <xf numFmtId="4" fontId="18" fillId="9" borderId="10" xfId="0" applyNumberFormat="1" applyFont="1" applyFill="1" applyBorder="1" applyAlignment="1">
      <alignment horizontal="center" vertical="center" wrapText="1"/>
    </xf>
    <xf numFmtId="4" fontId="18" fillId="11" borderId="11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4" fontId="18" fillId="11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3" fillId="9" borderId="10" xfId="0" applyNumberFormat="1" applyFont="1" applyFill="1" applyBorder="1" applyAlignment="1">
      <alignment horizontal="center" vertical="center" wrapText="1"/>
    </xf>
    <xf numFmtId="2" fontId="3" fillId="11" borderId="10" xfId="0" applyNumberFormat="1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18" fillId="34" borderId="12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35" borderId="14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35" borderId="14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top"/>
    </xf>
    <xf numFmtId="4" fontId="3" fillId="33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4" fontId="18" fillId="34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0" fontId="18" fillId="0" borderId="15" xfId="0" applyNumberFormat="1" applyFont="1" applyFill="1" applyBorder="1" applyAlignment="1">
      <alignment horizontal="center" vertical="center" wrapText="1"/>
    </xf>
    <xf numFmtId="4" fontId="18" fillId="9" borderId="15" xfId="0" applyNumberFormat="1" applyFont="1" applyFill="1" applyBorder="1" applyAlignment="1">
      <alignment horizontal="center" vertical="center" wrapText="1"/>
    </xf>
    <xf numFmtId="4" fontId="18" fillId="11" borderId="15" xfId="0" applyNumberFormat="1" applyFont="1" applyFill="1" applyBorder="1" applyAlignment="1">
      <alignment horizontal="center" vertical="center" wrapText="1"/>
    </xf>
    <xf numFmtId="4" fontId="18" fillId="34" borderId="16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4" fillId="12" borderId="15" xfId="0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4" fontId="18" fillId="33" borderId="12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2" fontId="18" fillId="33" borderId="12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vertical="top" wrapText="1"/>
    </xf>
    <xf numFmtId="4" fontId="18" fillId="33" borderId="15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" fontId="18" fillId="33" borderId="13" xfId="0" applyNumberFormat="1" applyFont="1" applyFill="1" applyBorder="1" applyAlignment="1">
      <alignment horizontal="center" vertical="center" wrapText="1"/>
    </xf>
    <xf numFmtId="4" fontId="18" fillId="33" borderId="14" xfId="0" applyNumberFormat="1" applyFont="1" applyFill="1" applyBorder="1" applyAlignment="1">
      <alignment horizontal="center" vertical="center" wrapText="1"/>
    </xf>
    <xf numFmtId="2" fontId="18" fillId="33" borderId="13" xfId="0" applyNumberFormat="1" applyFont="1" applyFill="1" applyBorder="1" applyAlignment="1">
      <alignment horizontal="center" vertical="center" wrapText="1"/>
    </xf>
    <xf numFmtId="2" fontId="18" fillId="33" borderId="14" xfId="0" applyNumberFormat="1" applyFont="1" applyFill="1" applyBorder="1" applyAlignment="1">
      <alignment horizontal="center" vertical="center" wrapText="1"/>
    </xf>
    <xf numFmtId="2" fontId="18" fillId="33" borderId="13" xfId="0" applyNumberFormat="1" applyFont="1" applyFill="1" applyBorder="1" applyAlignment="1">
      <alignment horizontal="center" vertical="center"/>
    </xf>
    <xf numFmtId="0" fontId="6" fillId="12" borderId="10" xfId="43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0" fontId="12" fillId="12" borderId="10" xfId="43" applyFont="1" applyFill="1" applyBorder="1" applyAlignment="1">
      <alignment horizontal="center" vertical="center" wrapText="1"/>
    </xf>
    <xf numFmtId="2" fontId="10" fillId="35" borderId="14" xfId="0" applyNumberFormat="1" applyFont="1" applyFill="1" applyBorder="1" applyAlignment="1">
      <alignment horizontal="center" vertical="center" wrapText="1"/>
    </xf>
    <xf numFmtId="4" fontId="18" fillId="35" borderId="14" xfId="0" applyNumberFormat="1" applyFont="1" applyFill="1" applyBorder="1" applyAlignment="1">
      <alignment horizontal="center" vertical="center" wrapText="1"/>
    </xf>
    <xf numFmtId="4" fontId="18" fillId="35" borderId="10" xfId="0" applyNumberFormat="1" applyFont="1" applyFill="1" applyBorder="1" applyAlignment="1">
      <alignment horizontal="center" vertical="center" wrapText="1"/>
    </xf>
    <xf numFmtId="4" fontId="18" fillId="35" borderId="12" xfId="0" applyNumberFormat="1" applyFont="1" applyFill="1" applyBorder="1" applyAlignment="1">
      <alignment horizontal="center" vertical="center" wrapText="1"/>
    </xf>
    <xf numFmtId="2" fontId="18" fillId="35" borderId="12" xfId="0" applyNumberFormat="1" applyFont="1" applyFill="1" applyBorder="1" applyAlignment="1">
      <alignment horizontal="center" vertical="center" wrapText="1"/>
    </xf>
    <xf numFmtId="2" fontId="18" fillId="35" borderId="12" xfId="0" applyNumberFormat="1" applyFont="1" applyFill="1" applyBorder="1" applyAlignment="1">
      <alignment horizontal="center" vertical="center"/>
    </xf>
    <xf numFmtId="4" fontId="18" fillId="35" borderId="16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8" fillId="34" borderId="13" xfId="0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left" vertical="center" wrapText="1"/>
    </xf>
    <xf numFmtId="0" fontId="71" fillId="35" borderId="10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71" fillId="35" borderId="12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left" vertical="center" wrapText="1"/>
    </xf>
    <xf numFmtId="0" fontId="11" fillId="35" borderId="14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1" fillId="35" borderId="13" xfId="0" applyFont="1" applyFill="1" applyBorder="1" applyAlignment="1">
      <alignment horizontal="left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18" fillId="35" borderId="13" xfId="0" applyFont="1" applyFill="1" applyBorder="1" applyAlignment="1">
      <alignment horizontal="left" vertical="center" wrapText="1"/>
    </xf>
    <xf numFmtId="0" fontId="18" fillId="35" borderId="14" xfId="0" applyFont="1" applyFill="1" applyBorder="1" applyAlignment="1">
      <alignment horizontal="left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72" fillId="34" borderId="13" xfId="0" applyFont="1" applyFill="1" applyBorder="1" applyAlignment="1">
      <alignment horizontal="left" vertical="center" wrapText="1" inden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7" fillId="34" borderId="13" xfId="0" applyFont="1" applyFill="1" applyBorder="1" applyAlignment="1">
      <alignment horizontal="left" vertical="center" wrapText="1"/>
    </xf>
    <xf numFmtId="0" fontId="17" fillId="34" borderId="12" xfId="0" applyFont="1" applyFill="1" applyBorder="1" applyAlignment="1">
      <alignment horizontal="left" vertical="center" wrapText="1"/>
    </xf>
    <xf numFmtId="0" fontId="17" fillId="34" borderId="14" xfId="0" applyFont="1" applyFill="1" applyBorder="1" applyAlignment="1">
      <alignment horizontal="left" vertical="center" wrapText="1"/>
    </xf>
    <xf numFmtId="0" fontId="18" fillId="34" borderId="14" xfId="0" applyFont="1" applyFill="1" applyBorder="1" applyAlignment="1">
      <alignment horizontal="left" vertical="center" wrapText="1"/>
    </xf>
    <xf numFmtId="2" fontId="10" fillId="35" borderId="12" xfId="0" applyNumberFormat="1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3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4" fontId="10" fillId="35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8" fillId="35" borderId="13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2" fontId="69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left" vertical="center" wrapText="1"/>
    </xf>
    <xf numFmtId="2" fontId="10" fillId="34" borderId="12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4" fontId="2" fillId="36" borderId="17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4" fontId="2" fillId="36" borderId="14" xfId="0" applyNumberFormat="1" applyFont="1" applyFill="1" applyBorder="1" applyAlignment="1">
      <alignment horizontal="center" vertical="center" wrapText="1"/>
    </xf>
    <xf numFmtId="0" fontId="11" fillId="12" borderId="16" xfId="43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14" fillId="12" borderId="15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2" fontId="18" fillId="35" borderId="14" xfId="0" applyNumberFormat="1" applyFont="1" applyFill="1" applyBorder="1" applyAlignment="1">
      <alignment horizontal="center" vertical="center" wrapText="1"/>
    </xf>
    <xf numFmtId="2" fontId="18" fillId="35" borderId="14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47" fillId="36" borderId="13" xfId="43" applyFont="1" applyFill="1" applyBorder="1" applyAlignment="1">
      <alignment horizontal="center" vertical="center" wrapText="1"/>
    </xf>
    <xf numFmtId="0" fontId="12" fillId="36" borderId="10" xfId="43" applyFont="1" applyFill="1" applyBorder="1" applyAlignment="1">
      <alignment horizontal="center" vertical="center" wrapText="1"/>
    </xf>
    <xf numFmtId="0" fontId="6" fillId="36" borderId="13" xfId="43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4" fontId="18" fillId="35" borderId="18" xfId="0" applyNumberFormat="1" applyFont="1" applyFill="1" applyBorder="1" applyAlignment="1">
      <alignment horizontal="center" vertical="center" wrapText="1"/>
    </xf>
    <xf numFmtId="0" fontId="55" fillId="36" borderId="13" xfId="43" applyFill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4" fillId="36" borderId="17" xfId="0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36" borderId="14" xfId="43" applyFont="1" applyFill="1" applyBorder="1" applyAlignment="1">
      <alignment horizontal="center" vertical="center" wrapText="1"/>
    </xf>
    <xf numFmtId="0" fontId="6" fillId="36" borderId="14" xfId="43" applyFont="1" applyFill="1" applyBorder="1" applyAlignment="1">
      <alignment horizontal="center" vertical="center" wrapText="1"/>
    </xf>
    <xf numFmtId="0" fontId="12" fillId="12" borderId="15" xfId="43" applyFont="1" applyFill="1" applyBorder="1" applyAlignment="1">
      <alignment horizontal="center" vertical="center" wrapText="1"/>
    </xf>
    <xf numFmtId="0" fontId="12" fillId="12" borderId="12" xfId="43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1" fillId="1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73" fillId="1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2" fillId="36" borderId="15" xfId="0" applyNumberFormat="1" applyFont="1" applyFill="1" applyBorder="1" applyAlignment="1">
      <alignment horizontal="center" vertical="center" wrapText="1"/>
    </xf>
    <xf numFmtId="4" fontId="2" fillId="36" borderId="12" xfId="0" applyNumberFormat="1" applyFont="1" applyFill="1" applyBorder="1" applyAlignment="1">
      <alignment horizontal="center" vertical="center" wrapText="1"/>
    </xf>
    <xf numFmtId="4" fontId="6" fillId="36" borderId="15" xfId="43" applyNumberFormat="1" applyFont="1" applyFill="1" applyBorder="1" applyAlignment="1">
      <alignment horizontal="center" vertical="center" wrapText="1"/>
    </xf>
    <xf numFmtId="4" fontId="11" fillId="36" borderId="12" xfId="43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12" borderId="16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" fillId="9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11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4" fillId="12" borderId="15" xfId="0" applyFont="1" applyFill="1" applyBorder="1" applyAlignment="1">
      <alignment horizontal="center" vertical="center" wrapText="1"/>
    </xf>
    <xf numFmtId="0" fontId="14" fillId="12" borderId="12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4" fillId="36" borderId="15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 wrapText="1"/>
    </xf>
    <xf numFmtId="0" fontId="12" fillId="36" borderId="15" xfId="43" applyFont="1" applyFill="1" applyBorder="1" applyAlignment="1">
      <alignment horizontal="center" vertical="center" wrapText="1"/>
    </xf>
    <xf numFmtId="0" fontId="12" fillId="36" borderId="12" xfId="43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5" fillId="12" borderId="12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74" fillId="12" borderId="12" xfId="0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0" fontId="23" fillId="12" borderId="15" xfId="43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5" fillId="12" borderId="15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/>
    </xf>
    <xf numFmtId="0" fontId="10" fillId="12" borderId="20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75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10" fillId="12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1" fillId="9" borderId="10" xfId="0" applyFont="1" applyFill="1" applyBorder="1" applyAlignment="1">
      <alignment horizontal="center" vertical="center" wrapText="1"/>
    </xf>
    <xf numFmtId="0" fontId="11" fillId="11" borderId="23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12" borderId="11" xfId="0" applyFont="1" applyFill="1" applyBorder="1" applyAlignment="1">
      <alignment horizontal="center" vertical="center"/>
    </xf>
    <xf numFmtId="0" fontId="14" fillId="12" borderId="20" xfId="0" applyFont="1" applyFill="1" applyBorder="1" applyAlignment="1">
      <alignment horizontal="center" vertical="center"/>
    </xf>
    <xf numFmtId="0" fontId="13" fillId="12" borderId="10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36" borderId="15" xfId="43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ver.price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tver.price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tver.price.ru/" TargetMode="External" /><Relationship Id="rId2" Type="http://schemas.openxmlformats.org/officeDocument/2006/relationships/hyperlink" Target="https://lenta.com/search/?search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tver.price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tver.price.ru/" TargetMode="External" /><Relationship Id="rId2" Type="http://schemas.openxmlformats.org/officeDocument/2006/relationships/hyperlink" Target="https://www.globus.ru/stores/tver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tver.price.ru/" TargetMode="External" /><Relationship Id="rId2" Type="http://schemas.openxmlformats.org/officeDocument/2006/relationships/hyperlink" Target="https://tver.price.ru/" TargetMode="External" /><Relationship Id="rId3" Type="http://schemas.openxmlformats.org/officeDocument/2006/relationships/hyperlink" Target="https://tver.price.ru/" TargetMode="External" /><Relationship Id="rId4" Type="http://schemas.openxmlformats.org/officeDocument/2006/relationships/hyperlink" Target="https://tver.price.ru/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globus.ru/products" TargetMode="External" /><Relationship Id="rId2" Type="http://schemas.openxmlformats.org/officeDocument/2006/relationships/hyperlink" Target="https://lenta.com/search/" TargetMode="External" /><Relationship Id="rId3" Type="http://schemas.openxmlformats.org/officeDocument/2006/relationships/hyperlink" Target="https://online.globus.ru/products" TargetMode="External" /><Relationship Id="rId4" Type="http://schemas.openxmlformats.org/officeDocument/2006/relationships/hyperlink" Target="https://tver.price.ru/" TargetMode="External" /><Relationship Id="rId5" Type="http://schemas.openxmlformats.org/officeDocument/2006/relationships/hyperlink" Target="https://tver.price.ru/" TargetMode="External" /><Relationship Id="rId6" Type="http://schemas.openxmlformats.org/officeDocument/2006/relationships/hyperlink" Target="https://online.globus.ru/products" TargetMode="External" /><Relationship Id="rId7" Type="http://schemas.openxmlformats.org/officeDocument/2006/relationships/hyperlink" Target="https://tver.price.ru/" TargetMode="External" /><Relationship Id="rId8" Type="http://schemas.openxmlformats.org/officeDocument/2006/relationships/hyperlink" Target="https://msk.metro-cc.ru/search" TargetMode="External" /><Relationship Id="rId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.globus.ru/products/gorbusha-zamorozhennaya/" TargetMode="External" /><Relationship Id="rId2" Type="http://schemas.openxmlformats.org/officeDocument/2006/relationships/hyperlink" Target="https://lenta.com/search/?search" TargetMode="External" /><Relationship Id="rId3" Type="http://schemas.openxmlformats.org/officeDocument/2006/relationships/hyperlink" Target="https://tver.price.ru/" TargetMode="Externa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tver.price.ru/ovoschi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="70" zoomScaleNormal="70" zoomScalePageLayoutView="0" workbookViewId="0" topLeftCell="A12">
      <selection activeCell="U18" sqref="U18"/>
    </sheetView>
  </sheetViews>
  <sheetFormatPr defaultColWidth="9.140625" defaultRowHeight="15"/>
  <cols>
    <col min="1" max="1" width="17.8515625" style="3" customWidth="1"/>
    <col min="2" max="2" width="7.57421875" style="3" customWidth="1"/>
    <col min="3" max="3" width="27.8515625" style="3" customWidth="1"/>
    <col min="4" max="4" width="15.57421875" style="3" customWidth="1"/>
    <col min="5" max="7" width="13.421875" style="4" customWidth="1"/>
    <col min="8" max="9" width="12.28125" style="4" customWidth="1"/>
    <col min="10" max="10" width="14.28125" style="4" customWidth="1"/>
    <col min="11" max="14" width="12.7109375" style="4" customWidth="1"/>
    <col min="15" max="15" width="13.28125" style="4" customWidth="1"/>
    <col min="16" max="16" width="22.00390625" style="4" customWidth="1"/>
    <col min="17" max="17" width="16.28125" style="4" customWidth="1"/>
    <col min="18" max="18" width="20.00390625" style="4" customWidth="1"/>
    <col min="19" max="19" width="21.00390625" style="3" customWidth="1"/>
    <col min="20" max="16384" width="9.140625" style="3" customWidth="1"/>
  </cols>
  <sheetData>
    <row r="1" spans="14:17" ht="15" customHeight="1">
      <c r="N1" s="330" t="s">
        <v>57</v>
      </c>
      <c r="O1" s="330"/>
      <c r="P1" s="330"/>
      <c r="Q1" s="3"/>
    </row>
    <row r="2" ht="15" customHeight="1"/>
    <row r="3" spans="1:17" ht="39.75" customHeight="1">
      <c r="A3" s="332" t="s">
        <v>382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16"/>
    </row>
    <row r="4" spans="1:17" ht="1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9" s="28" customFormat="1" ht="25.5" customHeight="1">
      <c r="A5" s="320" t="s">
        <v>44</v>
      </c>
      <c r="B5" s="320" t="s">
        <v>27</v>
      </c>
      <c r="C5" s="320" t="s">
        <v>43</v>
      </c>
      <c r="D5" s="320" t="s">
        <v>15</v>
      </c>
      <c r="E5" s="320" t="s">
        <v>56</v>
      </c>
      <c r="F5" s="320"/>
      <c r="G5" s="320"/>
      <c r="H5" s="320"/>
      <c r="I5" s="320"/>
      <c r="J5" s="320"/>
      <c r="K5" s="320"/>
      <c r="L5" s="320"/>
      <c r="M5" s="320"/>
      <c r="N5" s="320" t="s">
        <v>46</v>
      </c>
      <c r="O5" s="320" t="s">
        <v>47</v>
      </c>
      <c r="P5" s="331" t="s">
        <v>208</v>
      </c>
      <c r="Q5" s="316" t="s">
        <v>383</v>
      </c>
      <c r="R5" s="311" t="s">
        <v>221</v>
      </c>
      <c r="S5" s="311" t="s">
        <v>238</v>
      </c>
    </row>
    <row r="6" spans="1:19" s="28" customFormat="1" ht="88.5" customHeight="1">
      <c r="A6" s="320"/>
      <c r="B6" s="320"/>
      <c r="C6" s="320"/>
      <c r="D6" s="320"/>
      <c r="E6" s="320" t="s">
        <v>419</v>
      </c>
      <c r="F6" s="324" t="s">
        <v>402</v>
      </c>
      <c r="G6" s="324" t="s">
        <v>420</v>
      </c>
      <c r="H6" s="320" t="s">
        <v>421</v>
      </c>
      <c r="I6" s="324" t="s">
        <v>422</v>
      </c>
      <c r="J6" s="320" t="s">
        <v>423</v>
      </c>
      <c r="K6" s="320"/>
      <c r="L6" s="324"/>
      <c r="M6" s="324"/>
      <c r="N6" s="320"/>
      <c r="O6" s="320"/>
      <c r="P6" s="331"/>
      <c r="Q6" s="316"/>
      <c r="R6" s="312"/>
      <c r="S6" s="312"/>
    </row>
    <row r="7" spans="1:19" s="28" customFormat="1" ht="69" customHeight="1">
      <c r="A7" s="320"/>
      <c r="B7" s="320"/>
      <c r="C7" s="320"/>
      <c r="D7" s="320"/>
      <c r="E7" s="327"/>
      <c r="F7" s="325"/>
      <c r="G7" s="325"/>
      <c r="H7" s="327"/>
      <c r="I7" s="325"/>
      <c r="J7" s="327"/>
      <c r="K7" s="327"/>
      <c r="L7" s="325"/>
      <c r="M7" s="325"/>
      <c r="N7" s="320"/>
      <c r="O7" s="320"/>
      <c r="P7" s="331"/>
      <c r="Q7" s="316"/>
      <c r="R7" s="313"/>
      <c r="S7" s="313"/>
    </row>
    <row r="8" spans="1:17" ht="42.75" customHeight="1">
      <c r="A8" s="322" t="s">
        <v>25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</row>
    <row r="9" spans="1:19" ht="104.25" customHeight="1">
      <c r="A9" s="44" t="s">
        <v>134</v>
      </c>
      <c r="B9" s="44" t="s">
        <v>28</v>
      </c>
      <c r="C9" s="41" t="s">
        <v>222</v>
      </c>
      <c r="D9" s="41" t="s">
        <v>42</v>
      </c>
      <c r="E9" s="140">
        <v>50.64</v>
      </c>
      <c r="F9" s="140">
        <v>49.19</v>
      </c>
      <c r="G9" s="140">
        <v>52</v>
      </c>
      <c r="H9" s="140">
        <v>57.31</v>
      </c>
      <c r="I9" s="140"/>
      <c r="J9" s="140">
        <v>50.67</v>
      </c>
      <c r="K9" s="140"/>
      <c r="L9" s="140"/>
      <c r="M9" s="229"/>
      <c r="N9" s="20">
        <f>COUNT(E9:M9)</f>
        <v>5</v>
      </c>
      <c r="O9" s="22">
        <f>STDEVA(E9:M9)/(SUM(E9:M9)/COUNTIF(E9:M9,"&gt;0"))</f>
        <v>0.06063151678579678</v>
      </c>
      <c r="P9" s="58">
        <f>1/N9*(SUM(E9:M9))</f>
        <v>51.962</v>
      </c>
      <c r="Q9" s="56">
        <f>P9</f>
        <v>51.962</v>
      </c>
      <c r="R9" s="96">
        <v>49.47</v>
      </c>
      <c r="S9" s="96">
        <v>49.49</v>
      </c>
    </row>
    <row r="10" spans="1:19" ht="104.25" customHeight="1">
      <c r="A10" s="98" t="s">
        <v>134</v>
      </c>
      <c r="B10" s="99" t="s">
        <v>28</v>
      </c>
      <c r="C10" s="100" t="s">
        <v>223</v>
      </c>
      <c r="D10" s="100" t="s">
        <v>42</v>
      </c>
      <c r="E10" s="140">
        <v>60.97</v>
      </c>
      <c r="F10" s="140">
        <v>51.61</v>
      </c>
      <c r="G10" s="140"/>
      <c r="H10" s="140">
        <v>62.16</v>
      </c>
      <c r="I10" s="140"/>
      <c r="J10" s="140">
        <v>50.67</v>
      </c>
      <c r="K10" s="140"/>
      <c r="L10" s="264"/>
      <c r="M10" s="251"/>
      <c r="N10" s="20">
        <f>COUNT(E10:M10)</f>
        <v>4</v>
      </c>
      <c r="O10" s="22">
        <f>STDEVA(E10:M10)/(SUM(E10:M10)/COUNTIF(E10:M10,"&gt;0"))</f>
        <v>0.10737115277950789</v>
      </c>
      <c r="P10" s="58">
        <f>1/N10*(SUM(E10:M10))</f>
        <v>56.352500000000006</v>
      </c>
      <c r="Q10" s="56">
        <f>P10</f>
        <v>56.352500000000006</v>
      </c>
      <c r="R10" s="97">
        <v>53.57</v>
      </c>
      <c r="S10" s="97">
        <v>54.44</v>
      </c>
    </row>
    <row r="11" spans="1:19" ht="60.75" customHeight="1">
      <c r="A11" s="44" t="s">
        <v>135</v>
      </c>
      <c r="B11" s="44" t="s">
        <v>28</v>
      </c>
      <c r="C11" s="41" t="s">
        <v>240</v>
      </c>
      <c r="D11" s="41" t="s">
        <v>42</v>
      </c>
      <c r="E11" s="140">
        <v>78.28</v>
      </c>
      <c r="F11" s="140">
        <v>86.36</v>
      </c>
      <c r="G11" s="140">
        <v>85.8</v>
      </c>
      <c r="H11" s="140">
        <v>105.57</v>
      </c>
      <c r="I11" s="140">
        <v>73</v>
      </c>
      <c r="J11" s="140">
        <v>83.8</v>
      </c>
      <c r="K11" s="140"/>
      <c r="L11" s="264"/>
      <c r="M11" s="251"/>
      <c r="N11" s="20">
        <f>COUNT(E11:M11)</f>
        <v>6</v>
      </c>
      <c r="O11" s="22">
        <f>STDEVA(E11:M11)/(SUM(E11:M11)/COUNTIF(E11:M11,"&gt;0"))</f>
        <v>0.1297510582370982</v>
      </c>
      <c r="P11" s="58">
        <f>1/N11*(SUM(E11:M11))</f>
        <v>85.46833333333332</v>
      </c>
      <c r="Q11" s="56">
        <f>P11</f>
        <v>85.46833333333332</v>
      </c>
      <c r="R11" s="117">
        <v>85.8</v>
      </c>
      <c r="S11" s="97">
        <v>84.49</v>
      </c>
    </row>
    <row r="12" spans="1:19" ht="60.75" customHeight="1">
      <c r="A12" s="98" t="s">
        <v>135</v>
      </c>
      <c r="B12" s="99" t="s">
        <v>28</v>
      </c>
      <c r="C12" s="100" t="s">
        <v>239</v>
      </c>
      <c r="D12" s="100" t="s">
        <v>42</v>
      </c>
      <c r="E12" s="140">
        <v>82.82</v>
      </c>
      <c r="F12" s="140">
        <v>89.39</v>
      </c>
      <c r="G12" s="140"/>
      <c r="H12" s="140">
        <v>114.42</v>
      </c>
      <c r="I12" s="140">
        <v>73</v>
      </c>
      <c r="J12" s="140">
        <v>83.8</v>
      </c>
      <c r="K12" s="140"/>
      <c r="L12" s="264"/>
      <c r="M12" s="251"/>
      <c r="N12" s="20">
        <f>COUNT(E12:M12)</f>
        <v>5</v>
      </c>
      <c r="O12" s="22">
        <f>STDEVA(E12:M12)/(SUM(E12:M12)/COUNTIF(E12:M12,"&gt;0"))</f>
        <v>0.17532482957701245</v>
      </c>
      <c r="P12" s="58">
        <f>1/N12*(SUM(E12:M12))</f>
        <v>88.686</v>
      </c>
      <c r="Q12" s="56">
        <f>P12</f>
        <v>88.686</v>
      </c>
      <c r="R12" s="117" t="s">
        <v>237</v>
      </c>
      <c r="S12" s="97">
        <v>88.57</v>
      </c>
    </row>
    <row r="13" spans="1:17" s="29" customFormat="1" ht="26.25" customHeight="1">
      <c r="A13" s="318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92"/>
    </row>
    <row r="14" spans="1:19" ht="21.75" customHeight="1">
      <c r="A14" s="317" t="s">
        <v>44</v>
      </c>
      <c r="B14" s="317" t="s">
        <v>27</v>
      </c>
      <c r="C14" s="317" t="s">
        <v>43</v>
      </c>
      <c r="D14" s="317" t="s">
        <v>15</v>
      </c>
      <c r="E14" s="317" t="s">
        <v>56</v>
      </c>
      <c r="F14" s="317"/>
      <c r="G14" s="317"/>
      <c r="H14" s="317"/>
      <c r="I14" s="317"/>
      <c r="J14" s="317"/>
      <c r="K14" s="317"/>
      <c r="L14" s="317"/>
      <c r="M14" s="317"/>
      <c r="N14" s="317" t="s">
        <v>46</v>
      </c>
      <c r="O14" s="317" t="s">
        <v>47</v>
      </c>
      <c r="P14" s="323" t="s">
        <v>208</v>
      </c>
      <c r="Q14" s="319" t="s">
        <v>384</v>
      </c>
      <c r="R14" s="311" t="s">
        <v>221</v>
      </c>
      <c r="S14" s="322" t="s">
        <v>238</v>
      </c>
    </row>
    <row r="15" spans="1:19" ht="18.75" customHeight="1">
      <c r="A15" s="317"/>
      <c r="B15" s="317"/>
      <c r="C15" s="317"/>
      <c r="D15" s="317"/>
      <c r="E15" s="320" t="s">
        <v>395</v>
      </c>
      <c r="F15" s="324" t="s">
        <v>424</v>
      </c>
      <c r="G15" s="324" t="s">
        <v>425</v>
      </c>
      <c r="H15" s="320" t="s">
        <v>402</v>
      </c>
      <c r="I15" s="324" t="s">
        <v>426</v>
      </c>
      <c r="J15" s="320" t="s">
        <v>427</v>
      </c>
      <c r="K15" s="320" t="s">
        <v>422</v>
      </c>
      <c r="L15" s="324" t="s">
        <v>408</v>
      </c>
      <c r="M15" s="309" t="s">
        <v>314</v>
      </c>
      <c r="N15" s="317"/>
      <c r="O15" s="317"/>
      <c r="P15" s="323"/>
      <c r="Q15" s="319"/>
      <c r="R15" s="314"/>
      <c r="S15" s="322"/>
    </row>
    <row r="16" spans="1:19" ht="141.75" customHeight="1">
      <c r="A16" s="317"/>
      <c r="B16" s="317"/>
      <c r="C16" s="317"/>
      <c r="D16" s="317"/>
      <c r="E16" s="321"/>
      <c r="F16" s="325"/>
      <c r="G16" s="325"/>
      <c r="H16" s="321"/>
      <c r="I16" s="325"/>
      <c r="J16" s="321"/>
      <c r="K16" s="321"/>
      <c r="L16" s="325"/>
      <c r="M16" s="310"/>
      <c r="N16" s="317"/>
      <c r="O16" s="317"/>
      <c r="P16" s="323"/>
      <c r="Q16" s="319"/>
      <c r="R16" s="315"/>
      <c r="S16" s="322"/>
    </row>
    <row r="17" spans="1:17" ht="36.75" customHeight="1">
      <c r="A17" s="329" t="s">
        <v>26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</row>
    <row r="18" spans="1:19" ht="78.75" customHeight="1">
      <c r="A18" s="77" t="s">
        <v>136</v>
      </c>
      <c r="B18" s="44" t="s">
        <v>28</v>
      </c>
      <c r="C18" s="76" t="s">
        <v>190</v>
      </c>
      <c r="D18" s="41" t="s">
        <v>14</v>
      </c>
      <c r="E18" s="38">
        <v>170</v>
      </c>
      <c r="F18" s="38">
        <v>142</v>
      </c>
      <c r="G18" s="38"/>
      <c r="H18" s="38"/>
      <c r="I18" s="38">
        <v>157</v>
      </c>
      <c r="J18" s="140">
        <v>132.42</v>
      </c>
      <c r="K18" s="38">
        <v>70</v>
      </c>
      <c r="L18" s="158">
        <v>161.31</v>
      </c>
      <c r="M18" s="158"/>
      <c r="N18" s="20">
        <f aca="true" t="shared" si="0" ref="N18:N24">COUNT(E18:M18)</f>
        <v>6</v>
      </c>
      <c r="O18" s="22">
        <f aca="true" t="shared" si="1" ref="O18:O24">STDEVA(E18:M18)/(SUM(E18:M18)/COUNTIF(E18:M18,"&gt;0"))</f>
        <v>0.2616944913692154</v>
      </c>
      <c r="P18" s="58">
        <f aca="true" t="shared" si="2" ref="P18:P24">1/N18*(SUM(E18:M18))</f>
        <v>138.78833333333333</v>
      </c>
      <c r="Q18" s="56">
        <f aca="true" t="shared" si="3" ref="Q18:Q24">P18</f>
        <v>138.78833333333333</v>
      </c>
      <c r="R18" s="96">
        <v>129.11</v>
      </c>
      <c r="S18" s="96">
        <v>133.95</v>
      </c>
    </row>
    <row r="19" spans="1:19" ht="79.5" customHeight="1">
      <c r="A19" s="77" t="s">
        <v>137</v>
      </c>
      <c r="B19" s="44" t="s">
        <v>28</v>
      </c>
      <c r="C19" s="76" t="s">
        <v>141</v>
      </c>
      <c r="D19" s="41" t="s">
        <v>14</v>
      </c>
      <c r="E19" s="38">
        <v>190</v>
      </c>
      <c r="F19" s="38"/>
      <c r="G19" s="38"/>
      <c r="H19" s="38"/>
      <c r="I19" s="38">
        <v>220</v>
      </c>
      <c r="J19" s="38">
        <v>236.08</v>
      </c>
      <c r="K19" s="38"/>
      <c r="L19" s="159"/>
      <c r="M19" s="159"/>
      <c r="N19" s="20">
        <f t="shared" si="0"/>
        <v>3</v>
      </c>
      <c r="O19" s="22">
        <f t="shared" si="1"/>
        <v>0.108598586957269</v>
      </c>
      <c r="P19" s="58">
        <f t="shared" si="2"/>
        <v>215.36</v>
      </c>
      <c r="Q19" s="56">
        <f>P19</f>
        <v>215.36</v>
      </c>
      <c r="R19" s="97">
        <v>214.69</v>
      </c>
      <c r="S19" s="97">
        <v>214.69</v>
      </c>
    </row>
    <row r="20" spans="1:19" ht="52.5" customHeight="1">
      <c r="A20" s="77" t="s">
        <v>139</v>
      </c>
      <c r="B20" s="44" t="s">
        <v>28</v>
      </c>
      <c r="C20" s="77" t="s">
        <v>142</v>
      </c>
      <c r="D20" s="41" t="s">
        <v>80</v>
      </c>
      <c r="E20" s="38">
        <v>170</v>
      </c>
      <c r="F20" s="38"/>
      <c r="G20" s="38"/>
      <c r="H20" s="38"/>
      <c r="I20" s="38">
        <v>120</v>
      </c>
      <c r="J20" s="38">
        <v>179.05</v>
      </c>
      <c r="K20" s="38"/>
      <c r="L20" s="159">
        <v>146.77</v>
      </c>
      <c r="M20" s="159"/>
      <c r="N20" s="20">
        <f t="shared" si="0"/>
        <v>4</v>
      </c>
      <c r="O20" s="22">
        <f t="shared" si="1"/>
        <v>0.17151505990226001</v>
      </c>
      <c r="P20" s="58">
        <f t="shared" si="2"/>
        <v>153.955</v>
      </c>
      <c r="Q20" s="56">
        <f t="shared" si="3"/>
        <v>153.955</v>
      </c>
      <c r="R20" s="97">
        <v>151.83</v>
      </c>
      <c r="S20" s="97">
        <v>151.83</v>
      </c>
    </row>
    <row r="21" spans="1:19" ht="48.75" customHeight="1">
      <c r="A21" s="77" t="s">
        <v>139</v>
      </c>
      <c r="B21" s="65" t="s">
        <v>28</v>
      </c>
      <c r="C21" s="274" t="s">
        <v>158</v>
      </c>
      <c r="D21" s="78" t="s">
        <v>80</v>
      </c>
      <c r="E21" s="38">
        <v>190</v>
      </c>
      <c r="F21" s="38"/>
      <c r="G21" s="38"/>
      <c r="H21" s="38"/>
      <c r="I21" s="38">
        <v>150</v>
      </c>
      <c r="J21" s="38">
        <v>177.65</v>
      </c>
      <c r="K21" s="38"/>
      <c r="L21" s="159">
        <v>146.77</v>
      </c>
      <c r="M21" s="159"/>
      <c r="N21" s="20">
        <f t="shared" si="0"/>
        <v>4</v>
      </c>
      <c r="O21" s="22">
        <f t="shared" si="1"/>
        <v>0.12711561496997795</v>
      </c>
      <c r="P21" s="58">
        <f t="shared" si="2"/>
        <v>166.105</v>
      </c>
      <c r="Q21" s="56">
        <f t="shared" si="3"/>
        <v>166.105</v>
      </c>
      <c r="R21" s="97">
        <v>153.44</v>
      </c>
      <c r="S21" s="97">
        <v>156.77</v>
      </c>
    </row>
    <row r="22" spans="1:19" ht="89.25" customHeight="1">
      <c r="A22" s="275" t="s">
        <v>140</v>
      </c>
      <c r="B22" s="41" t="s">
        <v>28</v>
      </c>
      <c r="C22" s="41" t="s">
        <v>143</v>
      </c>
      <c r="D22" s="41" t="s">
        <v>80</v>
      </c>
      <c r="E22" s="38">
        <v>190</v>
      </c>
      <c r="F22" s="38">
        <v>171.02</v>
      </c>
      <c r="G22" s="38"/>
      <c r="H22" s="38">
        <v>110</v>
      </c>
      <c r="I22" s="38">
        <v>200</v>
      </c>
      <c r="J22" s="38">
        <v>227.82</v>
      </c>
      <c r="K22" s="38">
        <v>108</v>
      </c>
      <c r="L22" s="159"/>
      <c r="M22" s="159">
        <v>240</v>
      </c>
      <c r="N22" s="20">
        <f t="shared" si="0"/>
        <v>7</v>
      </c>
      <c r="O22" s="22">
        <f t="shared" si="1"/>
        <v>0.2946484287429085</v>
      </c>
      <c r="P22" s="58">
        <f t="shared" si="2"/>
        <v>178.11999999999998</v>
      </c>
      <c r="Q22" s="56">
        <f>P22</f>
        <v>178.11999999999998</v>
      </c>
      <c r="R22" s="97">
        <v>170.48</v>
      </c>
      <c r="S22" s="97">
        <v>174.34</v>
      </c>
    </row>
    <row r="23" spans="1:19" ht="89.25" customHeight="1">
      <c r="A23" s="238" t="s">
        <v>138</v>
      </c>
      <c r="B23" s="239" t="s">
        <v>28</v>
      </c>
      <c r="C23" s="240" t="s">
        <v>333</v>
      </c>
      <c r="D23" s="215" t="s">
        <v>14</v>
      </c>
      <c r="E23" s="38">
        <v>180</v>
      </c>
      <c r="F23" s="38">
        <v>215</v>
      </c>
      <c r="G23" s="38"/>
      <c r="H23" s="38"/>
      <c r="I23" s="38">
        <v>180</v>
      </c>
      <c r="J23" s="38">
        <v>178.05</v>
      </c>
      <c r="K23" s="229">
        <v>178.5</v>
      </c>
      <c r="L23" s="205"/>
      <c r="M23" s="276">
        <v>160</v>
      </c>
      <c r="N23" s="20">
        <f t="shared" si="0"/>
        <v>6</v>
      </c>
      <c r="O23" s="22">
        <f t="shared" si="1"/>
        <v>0.0985998317336554</v>
      </c>
      <c r="P23" s="58">
        <f t="shared" si="2"/>
        <v>181.92499999999998</v>
      </c>
      <c r="Q23" s="56">
        <f>P23</f>
        <v>181.92499999999998</v>
      </c>
      <c r="R23" s="117">
        <v>134.55</v>
      </c>
      <c r="S23" s="97">
        <v>161.87</v>
      </c>
    </row>
    <row r="24" spans="1:19" ht="112.5" customHeight="1">
      <c r="A24" s="77" t="s">
        <v>138</v>
      </c>
      <c r="B24" s="41" t="s">
        <v>28</v>
      </c>
      <c r="C24" s="41" t="s">
        <v>224</v>
      </c>
      <c r="D24" s="41" t="s">
        <v>14</v>
      </c>
      <c r="E24" s="38">
        <v>170</v>
      </c>
      <c r="F24" s="38"/>
      <c r="G24" s="38">
        <v>176</v>
      </c>
      <c r="H24" s="38"/>
      <c r="I24" s="38"/>
      <c r="J24" s="38">
        <v>199.54</v>
      </c>
      <c r="K24" s="38">
        <v>178.5</v>
      </c>
      <c r="L24" s="159">
        <v>197.61</v>
      </c>
      <c r="M24" s="159"/>
      <c r="N24" s="20">
        <f t="shared" si="0"/>
        <v>5</v>
      </c>
      <c r="O24" s="22">
        <f t="shared" si="1"/>
        <v>0.07260401209121672</v>
      </c>
      <c r="P24" s="58">
        <f t="shared" si="2"/>
        <v>184.33</v>
      </c>
      <c r="Q24" s="56">
        <f t="shared" si="3"/>
        <v>184.33</v>
      </c>
      <c r="R24" s="97">
        <v>148.86</v>
      </c>
      <c r="S24" s="97">
        <v>157.19</v>
      </c>
    </row>
    <row r="25" spans="1:17" ht="29.25" customHeight="1">
      <c r="A25" s="326" t="s">
        <v>189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</row>
    <row r="26" spans="1:17" ht="12.75">
      <c r="A26" s="328" t="s">
        <v>234</v>
      </c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</row>
    <row r="27" spans="1:17" ht="12.75">
      <c r="A27" s="328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</row>
    <row r="28" spans="1:17" ht="12.75">
      <c r="A28" s="328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</row>
  </sheetData>
  <sheetProtection/>
  <mergeCells count="47">
    <mergeCell ref="S5:S7"/>
    <mergeCell ref="S14:S16"/>
    <mergeCell ref="K6:K7"/>
    <mergeCell ref="A5:A7"/>
    <mergeCell ref="B5:B7"/>
    <mergeCell ref="N1:P1"/>
    <mergeCell ref="N5:N7"/>
    <mergeCell ref="O5:O7"/>
    <mergeCell ref="P5:P7"/>
    <mergeCell ref="A3:P3"/>
    <mergeCell ref="A26:Q28"/>
    <mergeCell ref="C14:C16"/>
    <mergeCell ref="H15:H16"/>
    <mergeCell ref="E14:M14"/>
    <mergeCell ref="E6:E7"/>
    <mergeCell ref="N14:N16"/>
    <mergeCell ref="K15:K16"/>
    <mergeCell ref="A17:Q17"/>
    <mergeCell ref="B14:B16"/>
    <mergeCell ref="M6:M7"/>
    <mergeCell ref="A14:A16"/>
    <mergeCell ref="A25:Q25"/>
    <mergeCell ref="C5:C7"/>
    <mergeCell ref="L15:L16"/>
    <mergeCell ref="H6:H7"/>
    <mergeCell ref="E5:M5"/>
    <mergeCell ref="J6:J7"/>
    <mergeCell ref="G6:G7"/>
    <mergeCell ref="G15:G16"/>
    <mergeCell ref="F15:F16"/>
    <mergeCell ref="P14:P16"/>
    <mergeCell ref="J15:J16"/>
    <mergeCell ref="L6:L7"/>
    <mergeCell ref="I15:I16"/>
    <mergeCell ref="I6:I7"/>
    <mergeCell ref="D14:D16"/>
    <mergeCell ref="F6:F7"/>
    <mergeCell ref="M15:M16"/>
    <mergeCell ref="R5:R7"/>
    <mergeCell ref="R14:R16"/>
    <mergeCell ref="Q5:Q7"/>
    <mergeCell ref="O14:O16"/>
    <mergeCell ref="A13:P13"/>
    <mergeCell ref="Q14:Q16"/>
    <mergeCell ref="E15:E16"/>
    <mergeCell ref="D5:D7"/>
    <mergeCell ref="A8:Q8"/>
  </mergeCells>
  <hyperlinks>
    <hyperlink ref="M15" r:id="rId1" display="https://tver.price.ru/"/>
  </hyperlink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="70" zoomScaleNormal="70" zoomScalePageLayoutView="0" workbookViewId="0" topLeftCell="A6">
      <selection activeCell="A11" sqref="A11:IV11"/>
    </sheetView>
  </sheetViews>
  <sheetFormatPr defaultColWidth="9.140625" defaultRowHeight="15"/>
  <cols>
    <col min="1" max="1" width="12.00390625" style="8" customWidth="1"/>
    <col min="2" max="2" width="9.140625" style="8" customWidth="1"/>
    <col min="3" max="3" width="17.7109375" style="8" customWidth="1"/>
    <col min="4" max="4" width="14.7109375" style="8" customWidth="1"/>
    <col min="5" max="7" width="10.140625" style="42" customWidth="1"/>
    <col min="8" max="8" width="11.00390625" style="42" customWidth="1"/>
    <col min="9" max="11" width="9.57421875" style="42" customWidth="1"/>
    <col min="12" max="17" width="12.140625" style="42" customWidth="1"/>
    <col min="18" max="18" width="11.00390625" style="42" customWidth="1"/>
    <col min="19" max="19" width="8.7109375" style="9" customWidth="1"/>
    <col min="20" max="20" width="10.421875" style="9" customWidth="1"/>
    <col min="21" max="21" width="15.57421875" style="9" customWidth="1"/>
    <col min="22" max="22" width="14.28125" style="9" customWidth="1"/>
    <col min="23" max="23" width="16.421875" style="9" customWidth="1"/>
    <col min="24" max="24" width="15.00390625" style="8" customWidth="1"/>
    <col min="25" max="16384" width="9.140625" style="8" customWidth="1"/>
  </cols>
  <sheetData>
    <row r="1" spans="19:22" ht="19.5" customHeight="1">
      <c r="S1" s="333" t="s">
        <v>58</v>
      </c>
      <c r="T1" s="333"/>
      <c r="U1" s="333"/>
      <c r="V1" s="8"/>
    </row>
    <row r="3" spans="1:22" ht="33" customHeight="1">
      <c r="A3" s="334" t="s">
        <v>385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16"/>
    </row>
    <row r="4" spans="1:22" ht="15">
      <c r="A4" s="16"/>
      <c r="B4" s="16"/>
      <c r="C4" s="16"/>
      <c r="D4" s="16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17"/>
      <c r="T4" s="17"/>
      <c r="U4" s="17"/>
      <c r="V4" s="17"/>
    </row>
    <row r="5" spans="1:24" s="10" customFormat="1" ht="18" customHeight="1">
      <c r="A5" s="320" t="s">
        <v>44</v>
      </c>
      <c r="B5" s="320" t="s">
        <v>27</v>
      </c>
      <c r="C5" s="320" t="s">
        <v>43</v>
      </c>
      <c r="D5" s="320" t="s">
        <v>15</v>
      </c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 t="s">
        <v>46</v>
      </c>
      <c r="T5" s="320" t="s">
        <v>47</v>
      </c>
      <c r="U5" s="331" t="s">
        <v>208</v>
      </c>
      <c r="V5" s="316" t="s">
        <v>384</v>
      </c>
      <c r="W5" s="311" t="s">
        <v>221</v>
      </c>
      <c r="X5" s="322" t="s">
        <v>238</v>
      </c>
    </row>
    <row r="6" spans="1:24" s="10" customFormat="1" ht="32.25" customHeight="1">
      <c r="A6" s="320"/>
      <c r="B6" s="320"/>
      <c r="C6" s="320"/>
      <c r="D6" s="320"/>
      <c r="E6" s="335" t="s">
        <v>428</v>
      </c>
      <c r="F6" s="335" t="s">
        <v>414</v>
      </c>
      <c r="G6" s="335" t="s">
        <v>409</v>
      </c>
      <c r="H6" s="335" t="s">
        <v>275</v>
      </c>
      <c r="I6" s="279"/>
      <c r="J6" s="335" t="s">
        <v>305</v>
      </c>
      <c r="K6" s="340" t="s">
        <v>276</v>
      </c>
      <c r="L6" s="280"/>
      <c r="M6" s="280"/>
      <c r="N6" s="280"/>
      <c r="O6" s="280"/>
      <c r="P6" s="342" t="s">
        <v>315</v>
      </c>
      <c r="Q6" s="340" t="s">
        <v>277</v>
      </c>
      <c r="R6" s="340" t="s">
        <v>287</v>
      </c>
      <c r="S6" s="320"/>
      <c r="T6" s="320"/>
      <c r="U6" s="331"/>
      <c r="V6" s="316"/>
      <c r="W6" s="312"/>
      <c r="X6" s="322"/>
    </row>
    <row r="7" spans="1:24" s="10" customFormat="1" ht="130.5" customHeight="1">
      <c r="A7" s="320"/>
      <c r="B7" s="320"/>
      <c r="C7" s="320"/>
      <c r="D7" s="320"/>
      <c r="E7" s="336"/>
      <c r="F7" s="336"/>
      <c r="G7" s="336"/>
      <c r="H7" s="336"/>
      <c r="I7" s="281" t="s">
        <v>278</v>
      </c>
      <c r="J7" s="336"/>
      <c r="K7" s="341"/>
      <c r="L7" s="282" t="s">
        <v>279</v>
      </c>
      <c r="M7" s="282" t="s">
        <v>280</v>
      </c>
      <c r="N7" s="282" t="s">
        <v>281</v>
      </c>
      <c r="O7" s="282" t="s">
        <v>282</v>
      </c>
      <c r="P7" s="343"/>
      <c r="Q7" s="341"/>
      <c r="R7" s="341"/>
      <c r="S7" s="320"/>
      <c r="T7" s="320"/>
      <c r="U7" s="331"/>
      <c r="V7" s="316"/>
      <c r="W7" s="313"/>
      <c r="X7" s="322"/>
    </row>
    <row r="8" spans="1:22" ht="49.5" customHeight="1">
      <c r="A8" s="338" t="s">
        <v>29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</row>
    <row r="9" spans="1:24" ht="57.75" customHeight="1">
      <c r="A9" s="67" t="s">
        <v>30</v>
      </c>
      <c r="B9" s="43" t="s">
        <v>28</v>
      </c>
      <c r="C9" s="40" t="s">
        <v>147</v>
      </c>
      <c r="D9" s="40" t="s">
        <v>81</v>
      </c>
      <c r="E9" s="162">
        <v>48</v>
      </c>
      <c r="F9" s="163"/>
      <c r="G9" s="163">
        <v>36.12</v>
      </c>
      <c r="H9" s="163">
        <v>31.38</v>
      </c>
      <c r="I9" s="163">
        <v>45.87</v>
      </c>
      <c r="J9" s="163"/>
      <c r="K9" s="163"/>
      <c r="L9" s="163"/>
      <c r="M9" s="163"/>
      <c r="N9" s="163">
        <v>35.03</v>
      </c>
      <c r="O9" s="163"/>
      <c r="P9" s="163">
        <v>40</v>
      </c>
      <c r="Q9" s="163"/>
      <c r="R9" s="112">
        <v>29.06</v>
      </c>
      <c r="S9" s="1">
        <f aca="true" t="shared" si="0" ref="S9:S16">COUNT(E9:R9)</f>
        <v>7</v>
      </c>
      <c r="T9" s="2">
        <f aca="true" t="shared" si="1" ref="T9:T16">STDEVA(E9:R9)/(SUM(E9:R9)/COUNTIF(E9:R9,"&gt;0"))</f>
        <v>0.18707930529114478</v>
      </c>
      <c r="U9" s="55">
        <f aca="true" t="shared" si="2" ref="U9:U16">1/S9*(SUM(E9:R9))</f>
        <v>37.92285714285714</v>
      </c>
      <c r="V9" s="54">
        <f aca="true" t="shared" si="3" ref="V9:V16">U9</f>
        <v>37.92285714285714</v>
      </c>
      <c r="W9" s="101">
        <v>33.32</v>
      </c>
      <c r="X9" s="101">
        <v>36.89</v>
      </c>
    </row>
    <row r="10" spans="1:24" ht="45.75" customHeight="1">
      <c r="A10" s="67" t="s">
        <v>51</v>
      </c>
      <c r="B10" s="43" t="s">
        <v>28</v>
      </c>
      <c r="C10" s="40" t="s">
        <v>148</v>
      </c>
      <c r="D10" s="40" t="s">
        <v>81</v>
      </c>
      <c r="E10" s="162"/>
      <c r="F10" s="163"/>
      <c r="G10" s="163">
        <v>39.06</v>
      </c>
      <c r="H10" s="163"/>
      <c r="I10" s="163">
        <v>46.2</v>
      </c>
      <c r="J10" s="163"/>
      <c r="K10" s="163">
        <v>39.55</v>
      </c>
      <c r="L10" s="163">
        <v>33.56</v>
      </c>
      <c r="M10" s="163">
        <v>33.91</v>
      </c>
      <c r="N10" s="163">
        <v>42.67</v>
      </c>
      <c r="O10" s="163"/>
      <c r="P10" s="277">
        <v>48</v>
      </c>
      <c r="Q10" s="163"/>
      <c r="R10" s="112">
        <v>35.97</v>
      </c>
      <c r="S10" s="1">
        <f t="shared" si="0"/>
        <v>8</v>
      </c>
      <c r="T10" s="2">
        <f t="shared" si="1"/>
        <v>0.13585204078742244</v>
      </c>
      <c r="U10" s="55">
        <f t="shared" si="2"/>
        <v>39.864999999999995</v>
      </c>
      <c r="V10" s="54">
        <f t="shared" si="3"/>
        <v>39.864999999999995</v>
      </c>
      <c r="W10" s="102">
        <v>36.14</v>
      </c>
      <c r="X10" s="102">
        <v>39.27</v>
      </c>
    </row>
    <row r="11" spans="1:24" ht="48" customHeight="1">
      <c r="A11" s="67" t="s">
        <v>144</v>
      </c>
      <c r="B11" s="43" t="s">
        <v>28</v>
      </c>
      <c r="C11" s="40" t="s">
        <v>149</v>
      </c>
      <c r="D11" s="40" t="s">
        <v>97</v>
      </c>
      <c r="E11" s="162"/>
      <c r="F11" s="163"/>
      <c r="G11" s="163">
        <v>273.41</v>
      </c>
      <c r="H11" s="163"/>
      <c r="I11" s="163"/>
      <c r="J11" s="163">
        <v>255.48</v>
      </c>
      <c r="K11" s="163"/>
      <c r="L11" s="163"/>
      <c r="M11" s="163"/>
      <c r="N11" s="163"/>
      <c r="O11" s="163">
        <v>220</v>
      </c>
      <c r="P11" s="277">
        <v>240</v>
      </c>
      <c r="Q11" s="163">
        <v>240</v>
      </c>
      <c r="R11" s="112"/>
      <c r="S11" s="160">
        <f t="shared" si="0"/>
        <v>5</v>
      </c>
      <c r="T11" s="2">
        <f t="shared" si="1"/>
        <v>0.0810923087365695</v>
      </c>
      <c r="U11" s="55">
        <f t="shared" si="2"/>
        <v>245.778</v>
      </c>
      <c r="V11" s="54">
        <f t="shared" si="3"/>
        <v>245.778</v>
      </c>
      <c r="W11" s="102">
        <v>226.67</v>
      </c>
      <c r="X11" s="102">
        <v>238.49</v>
      </c>
    </row>
    <row r="12" spans="1:24" ht="78.75" customHeight="1">
      <c r="A12" s="124" t="s">
        <v>145</v>
      </c>
      <c r="B12" s="43" t="s">
        <v>28</v>
      </c>
      <c r="C12" s="40" t="s">
        <v>150</v>
      </c>
      <c r="D12" s="40" t="s">
        <v>81</v>
      </c>
      <c r="E12" s="162">
        <v>55</v>
      </c>
      <c r="F12" s="163"/>
      <c r="G12" s="163">
        <v>39.28</v>
      </c>
      <c r="H12" s="163"/>
      <c r="I12" s="163"/>
      <c r="J12" s="163">
        <v>30.03</v>
      </c>
      <c r="K12" s="163"/>
      <c r="L12" s="163"/>
      <c r="M12" s="163"/>
      <c r="N12" s="163">
        <v>31.27</v>
      </c>
      <c r="O12" s="163"/>
      <c r="P12" s="277">
        <v>50</v>
      </c>
      <c r="Q12" s="163"/>
      <c r="R12" s="112"/>
      <c r="S12" s="160">
        <f t="shared" si="0"/>
        <v>5</v>
      </c>
      <c r="T12" s="2">
        <f t="shared" si="1"/>
        <v>0.2705328654851138</v>
      </c>
      <c r="U12" s="55">
        <f t="shared" si="2"/>
        <v>41.11600000000001</v>
      </c>
      <c r="V12" s="54">
        <f t="shared" si="3"/>
        <v>41.11600000000001</v>
      </c>
      <c r="W12" s="102">
        <v>28.8</v>
      </c>
      <c r="X12" s="102">
        <v>34.06</v>
      </c>
    </row>
    <row r="13" spans="1:24" ht="86.25" customHeight="1">
      <c r="A13" s="67" t="s">
        <v>146</v>
      </c>
      <c r="B13" s="43" t="s">
        <v>28</v>
      </c>
      <c r="C13" s="40" t="s">
        <v>151</v>
      </c>
      <c r="D13" s="40" t="s">
        <v>100</v>
      </c>
      <c r="E13" s="162"/>
      <c r="F13" s="163">
        <v>240</v>
      </c>
      <c r="G13" s="163">
        <v>142.76</v>
      </c>
      <c r="H13" s="112"/>
      <c r="I13" s="112">
        <v>205.1</v>
      </c>
      <c r="J13" s="163"/>
      <c r="K13" s="112">
        <v>180.8</v>
      </c>
      <c r="L13" s="112"/>
      <c r="M13" s="112"/>
      <c r="N13" s="112"/>
      <c r="O13" s="112"/>
      <c r="P13" s="278">
        <v>281</v>
      </c>
      <c r="Q13" s="112">
        <v>214.7</v>
      </c>
      <c r="R13" s="112"/>
      <c r="S13" s="1">
        <f t="shared" si="0"/>
        <v>6</v>
      </c>
      <c r="T13" s="2">
        <f t="shared" si="1"/>
        <v>0.2261738573663641</v>
      </c>
      <c r="U13" s="55">
        <f t="shared" si="2"/>
        <v>210.7266666666667</v>
      </c>
      <c r="V13" s="54">
        <f t="shared" si="3"/>
        <v>210.7266666666667</v>
      </c>
      <c r="W13" s="102">
        <v>200.2</v>
      </c>
      <c r="X13" s="102">
        <v>208.48</v>
      </c>
    </row>
    <row r="14" spans="1:24" ht="86.25" customHeight="1">
      <c r="A14" s="216" t="s">
        <v>334</v>
      </c>
      <c r="B14" s="217" t="s">
        <v>28</v>
      </c>
      <c r="C14" s="218" t="s">
        <v>147</v>
      </c>
      <c r="D14" s="218" t="s">
        <v>81</v>
      </c>
      <c r="E14" s="162"/>
      <c r="F14" s="163"/>
      <c r="G14" s="163">
        <v>38.27</v>
      </c>
      <c r="H14" s="112"/>
      <c r="I14" s="112">
        <v>44.88</v>
      </c>
      <c r="J14" s="163"/>
      <c r="K14" s="112"/>
      <c r="L14" s="112">
        <v>34.18</v>
      </c>
      <c r="M14" s="112"/>
      <c r="N14" s="112">
        <v>41.44</v>
      </c>
      <c r="O14" s="112"/>
      <c r="P14" s="278">
        <v>46</v>
      </c>
      <c r="Q14" s="112"/>
      <c r="R14" s="112"/>
      <c r="S14" s="160">
        <f t="shared" si="0"/>
        <v>5</v>
      </c>
      <c r="T14" s="2">
        <f t="shared" si="1"/>
        <v>0.11849646640290826</v>
      </c>
      <c r="U14" s="55">
        <f t="shared" si="2"/>
        <v>40.95400000000001</v>
      </c>
      <c r="V14" s="54">
        <f t="shared" si="3"/>
        <v>40.95400000000001</v>
      </c>
      <c r="W14" s="254">
        <v>37.33</v>
      </c>
      <c r="X14" s="102">
        <v>40.3</v>
      </c>
    </row>
    <row r="15" spans="1:24" ht="86.25" customHeight="1">
      <c r="A15" s="219" t="s">
        <v>335</v>
      </c>
      <c r="B15" s="220" t="s">
        <v>28</v>
      </c>
      <c r="C15" s="221" t="s">
        <v>336</v>
      </c>
      <c r="D15" s="221" t="s">
        <v>81</v>
      </c>
      <c r="E15" s="162"/>
      <c r="F15" s="163"/>
      <c r="G15" s="163">
        <v>26.54</v>
      </c>
      <c r="H15" s="112">
        <v>32.56</v>
      </c>
      <c r="I15" s="112"/>
      <c r="J15" s="163"/>
      <c r="K15" s="112"/>
      <c r="L15" s="112"/>
      <c r="M15" s="112">
        <v>30.96</v>
      </c>
      <c r="N15" s="112">
        <v>35.79</v>
      </c>
      <c r="O15" s="112"/>
      <c r="P15" s="278">
        <v>38</v>
      </c>
      <c r="Q15" s="112"/>
      <c r="R15" s="112"/>
      <c r="S15" s="1">
        <f t="shared" si="0"/>
        <v>5</v>
      </c>
      <c r="T15" s="2">
        <f t="shared" si="1"/>
        <v>0.13527654927435656</v>
      </c>
      <c r="U15" s="55">
        <f t="shared" si="2"/>
        <v>32.77</v>
      </c>
      <c r="V15" s="54">
        <f t="shared" si="3"/>
        <v>32.77</v>
      </c>
      <c r="W15" s="112">
        <v>35.17</v>
      </c>
      <c r="X15" s="102">
        <v>32.57</v>
      </c>
    </row>
    <row r="16" spans="1:24" ht="85.5" customHeight="1">
      <c r="A16" s="67" t="s">
        <v>11</v>
      </c>
      <c r="B16" s="43" t="s">
        <v>28</v>
      </c>
      <c r="C16" s="40" t="s">
        <v>152</v>
      </c>
      <c r="D16" s="40" t="s">
        <v>12</v>
      </c>
      <c r="E16" s="162"/>
      <c r="F16" s="163">
        <v>210</v>
      </c>
      <c r="G16" s="163">
        <v>144.93</v>
      </c>
      <c r="H16" s="163"/>
      <c r="I16" s="163">
        <v>203.98</v>
      </c>
      <c r="J16" s="163"/>
      <c r="K16" s="163">
        <v>180.8</v>
      </c>
      <c r="L16" s="163"/>
      <c r="M16" s="163"/>
      <c r="N16" s="163"/>
      <c r="O16" s="163"/>
      <c r="P16" s="277">
        <v>235</v>
      </c>
      <c r="Q16" s="163">
        <v>210</v>
      </c>
      <c r="R16" s="112"/>
      <c r="S16" s="160">
        <f t="shared" si="0"/>
        <v>6</v>
      </c>
      <c r="T16" s="2">
        <f t="shared" si="1"/>
        <v>0.15697138543541278</v>
      </c>
      <c r="U16" s="55">
        <f t="shared" si="2"/>
        <v>197.45166666666665</v>
      </c>
      <c r="V16" s="54">
        <f t="shared" si="3"/>
        <v>197.45166666666665</v>
      </c>
      <c r="W16" s="102">
        <v>193.02</v>
      </c>
      <c r="X16" s="102">
        <v>200.42</v>
      </c>
    </row>
    <row r="17" spans="1:21" s="53" customFormat="1" ht="36.75" customHeight="1">
      <c r="A17" s="337" t="s">
        <v>179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</row>
  </sheetData>
  <sheetProtection/>
  <mergeCells count="24">
    <mergeCell ref="X5:X7"/>
    <mergeCell ref="W5:W7"/>
    <mergeCell ref="C5:C7"/>
    <mergeCell ref="R6:R7"/>
    <mergeCell ref="Q6:Q7"/>
    <mergeCell ref="J6:J7"/>
    <mergeCell ref="A17:U17"/>
    <mergeCell ref="S5:S7"/>
    <mergeCell ref="T5:T7"/>
    <mergeCell ref="U5:U7"/>
    <mergeCell ref="A5:A7"/>
    <mergeCell ref="H6:H7"/>
    <mergeCell ref="D5:D7"/>
    <mergeCell ref="A8:V8"/>
    <mergeCell ref="K6:K7"/>
    <mergeCell ref="P6:P7"/>
    <mergeCell ref="S1:U1"/>
    <mergeCell ref="A3:U3"/>
    <mergeCell ref="E5:R5"/>
    <mergeCell ref="B5:B7"/>
    <mergeCell ref="E6:E7"/>
    <mergeCell ref="V5:V7"/>
    <mergeCell ref="G6:G7"/>
    <mergeCell ref="F6:F7"/>
  </mergeCells>
  <hyperlinks>
    <hyperlink ref="P6" r:id="rId1" display="https://tver.price.ru"/>
  </hyperlink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4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70" zoomScaleNormal="70" zoomScalePageLayoutView="0" workbookViewId="0" topLeftCell="A6">
      <selection activeCell="D12" sqref="D12"/>
    </sheetView>
  </sheetViews>
  <sheetFormatPr defaultColWidth="9.140625" defaultRowHeight="15"/>
  <cols>
    <col min="1" max="1" width="14.140625" style="11" customWidth="1"/>
    <col min="2" max="2" width="8.421875" style="11" customWidth="1"/>
    <col min="3" max="3" width="23.7109375" style="11" customWidth="1"/>
    <col min="4" max="4" width="19.8515625" style="11" customWidth="1"/>
    <col min="5" max="7" width="13.7109375" style="12" customWidth="1"/>
    <col min="8" max="11" width="12.140625" style="12" customWidth="1"/>
    <col min="12" max="12" width="8.57421875" style="12" customWidth="1"/>
    <col min="13" max="13" width="8.28125" style="12" customWidth="1"/>
    <col min="14" max="14" width="21.28125" style="12" customWidth="1"/>
    <col min="15" max="16" width="15.7109375" style="12" customWidth="1"/>
    <col min="17" max="17" width="14.8515625" style="11" customWidth="1"/>
    <col min="18" max="16384" width="9.140625" style="11" customWidth="1"/>
  </cols>
  <sheetData>
    <row r="1" spans="13:15" ht="20.25" customHeight="1">
      <c r="M1" s="348" t="s">
        <v>59</v>
      </c>
      <c r="N1" s="348"/>
      <c r="O1" s="11"/>
    </row>
    <row r="2" ht="21" customHeight="1" hidden="1"/>
    <row r="3" spans="1:15" ht="27.75" customHeight="1">
      <c r="A3" s="349" t="s">
        <v>386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11"/>
    </row>
    <row r="4" spans="1:15" ht="11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s="14" customFormat="1" ht="30.75" customHeight="1">
      <c r="A5" s="320" t="s">
        <v>44</v>
      </c>
      <c r="B5" s="320" t="s">
        <v>27</v>
      </c>
      <c r="C5" s="320" t="s">
        <v>43</v>
      </c>
      <c r="D5" s="320" t="s">
        <v>16</v>
      </c>
      <c r="E5" s="355" t="s">
        <v>56</v>
      </c>
      <c r="F5" s="355"/>
      <c r="G5" s="355"/>
      <c r="H5" s="355"/>
      <c r="I5" s="355"/>
      <c r="J5" s="355"/>
      <c r="K5" s="355"/>
      <c r="L5" s="320" t="s">
        <v>46</v>
      </c>
      <c r="M5" s="324" t="s">
        <v>47</v>
      </c>
      <c r="N5" s="331" t="s">
        <v>208</v>
      </c>
      <c r="O5" s="316" t="s">
        <v>384</v>
      </c>
      <c r="P5" s="344" t="s">
        <v>221</v>
      </c>
      <c r="Q5" s="344" t="s">
        <v>238</v>
      </c>
    </row>
    <row r="6" spans="1:17" s="14" customFormat="1" ht="36" customHeight="1">
      <c r="A6" s="320"/>
      <c r="B6" s="320"/>
      <c r="C6" s="320"/>
      <c r="D6" s="320"/>
      <c r="E6" s="324" t="s">
        <v>396</v>
      </c>
      <c r="F6" s="324" t="s">
        <v>429</v>
      </c>
      <c r="G6" s="324" t="s">
        <v>409</v>
      </c>
      <c r="H6" s="324" t="s">
        <v>410</v>
      </c>
      <c r="I6" s="324" t="s">
        <v>265</v>
      </c>
      <c r="J6" s="273"/>
      <c r="K6" s="273"/>
      <c r="L6" s="320"/>
      <c r="M6" s="351"/>
      <c r="N6" s="331"/>
      <c r="O6" s="316"/>
      <c r="P6" s="345"/>
      <c r="Q6" s="345"/>
    </row>
    <row r="7" spans="1:17" s="14" customFormat="1" ht="134.25" customHeight="1">
      <c r="A7" s="324"/>
      <c r="B7" s="324"/>
      <c r="C7" s="324"/>
      <c r="D7" s="324"/>
      <c r="E7" s="351"/>
      <c r="F7" s="351"/>
      <c r="G7" s="351"/>
      <c r="H7" s="351"/>
      <c r="I7" s="351"/>
      <c r="J7" s="283" t="s">
        <v>316</v>
      </c>
      <c r="K7" s="283" t="s">
        <v>314</v>
      </c>
      <c r="L7" s="324"/>
      <c r="M7" s="351"/>
      <c r="N7" s="347"/>
      <c r="O7" s="352"/>
      <c r="P7" s="346"/>
      <c r="Q7" s="346"/>
    </row>
    <row r="8" spans="1:16" s="15" customFormat="1" ht="27.75" customHeight="1">
      <c r="A8" s="353" t="s">
        <v>13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129"/>
    </row>
    <row r="9" spans="1:17" s="15" customFormat="1" ht="101.25" customHeight="1">
      <c r="A9" s="108" t="s">
        <v>129</v>
      </c>
      <c r="B9" s="109" t="s">
        <v>28</v>
      </c>
      <c r="C9" s="110" t="s">
        <v>397</v>
      </c>
      <c r="D9" s="110" t="s">
        <v>192</v>
      </c>
      <c r="E9" s="50">
        <v>450</v>
      </c>
      <c r="F9" s="50">
        <v>580</v>
      </c>
      <c r="G9" s="50">
        <v>611.86</v>
      </c>
      <c r="H9" s="50"/>
      <c r="I9" s="50"/>
      <c r="J9" s="50"/>
      <c r="K9" s="50">
        <v>516</v>
      </c>
      <c r="L9" s="160">
        <f aca="true" t="shared" si="0" ref="L9:L16">COUNT(E9:K9)</f>
        <v>4</v>
      </c>
      <c r="M9" s="2">
        <f aca="true" t="shared" si="1" ref="M9:M16">STDEVA(E9:K9)/(SUM(E9:K9)/COUNTIF(E9:K9,"&gt;0"))</f>
        <v>0.13297857361253748</v>
      </c>
      <c r="N9" s="55">
        <f aca="true" t="shared" si="2" ref="N9:N16">1/L9*(SUM(E9:K9))</f>
        <v>539.465</v>
      </c>
      <c r="O9" s="54">
        <f aca="true" t="shared" si="3" ref="O9:O16">N9</f>
        <v>539.465</v>
      </c>
      <c r="P9" s="101">
        <v>498.33</v>
      </c>
      <c r="Q9" s="101">
        <v>509.67</v>
      </c>
    </row>
    <row r="10" spans="1:17" s="202" customFormat="1" ht="96.75" customHeight="1">
      <c r="A10" s="198" t="s">
        <v>129</v>
      </c>
      <c r="B10" s="199" t="s">
        <v>28</v>
      </c>
      <c r="C10" s="200" t="s">
        <v>191</v>
      </c>
      <c r="D10" s="200" t="s">
        <v>192</v>
      </c>
      <c r="E10" s="123">
        <v>480</v>
      </c>
      <c r="F10" s="123">
        <v>480</v>
      </c>
      <c r="G10" s="123">
        <v>611.86</v>
      </c>
      <c r="H10" s="123"/>
      <c r="I10" s="123"/>
      <c r="J10" s="123"/>
      <c r="K10" s="123">
        <v>432</v>
      </c>
      <c r="L10" s="160">
        <f t="shared" si="0"/>
        <v>4</v>
      </c>
      <c r="M10" s="201">
        <f t="shared" si="1"/>
        <v>0.15433259950630826</v>
      </c>
      <c r="N10" s="55">
        <f t="shared" si="2"/>
        <v>500.96500000000003</v>
      </c>
      <c r="O10" s="54">
        <f t="shared" si="3"/>
        <v>500.96500000000003</v>
      </c>
      <c r="P10" s="102">
        <v>456.67</v>
      </c>
      <c r="Q10" s="102">
        <v>495.67</v>
      </c>
    </row>
    <row r="11" spans="1:17" s="202" customFormat="1" ht="96.75" customHeight="1">
      <c r="A11" s="223" t="s">
        <v>129</v>
      </c>
      <c r="B11" s="217" t="s">
        <v>28</v>
      </c>
      <c r="C11" s="218" t="s">
        <v>337</v>
      </c>
      <c r="D11" s="218" t="s">
        <v>338</v>
      </c>
      <c r="E11" s="222">
        <v>350</v>
      </c>
      <c r="F11" s="222">
        <v>345</v>
      </c>
      <c r="G11" s="222">
        <v>464.62</v>
      </c>
      <c r="H11" s="123"/>
      <c r="I11" s="123"/>
      <c r="J11" s="123"/>
      <c r="K11" s="123">
        <v>487.9</v>
      </c>
      <c r="L11" s="160">
        <f t="shared" si="0"/>
        <v>4</v>
      </c>
      <c r="M11" s="2">
        <f t="shared" si="1"/>
        <v>0.1820250478964114</v>
      </c>
      <c r="N11" s="55">
        <f t="shared" si="2"/>
        <v>411.88</v>
      </c>
      <c r="O11" s="54">
        <f t="shared" si="3"/>
        <v>411.88</v>
      </c>
      <c r="P11" s="254">
        <v>340.9</v>
      </c>
      <c r="Q11" s="102">
        <v>405.78</v>
      </c>
    </row>
    <row r="12" spans="1:17" s="202" customFormat="1" ht="96.75" customHeight="1">
      <c r="A12" s="224" t="s">
        <v>339</v>
      </c>
      <c r="B12" s="220" t="s">
        <v>28</v>
      </c>
      <c r="C12" s="221" t="s">
        <v>378</v>
      </c>
      <c r="D12" s="221" t="s">
        <v>340</v>
      </c>
      <c r="E12" s="253">
        <v>320</v>
      </c>
      <c r="F12" s="254">
        <v>275</v>
      </c>
      <c r="G12" s="254"/>
      <c r="H12" s="123"/>
      <c r="I12" s="123"/>
      <c r="J12" s="123"/>
      <c r="K12" s="123">
        <v>317</v>
      </c>
      <c r="L12" s="160">
        <f t="shared" si="0"/>
        <v>3</v>
      </c>
      <c r="M12" s="201">
        <f t="shared" si="1"/>
        <v>0.08276148437769161</v>
      </c>
      <c r="N12" s="55">
        <f t="shared" si="2"/>
        <v>304</v>
      </c>
      <c r="O12" s="54">
        <f t="shared" si="3"/>
        <v>304</v>
      </c>
      <c r="P12" s="112">
        <v>251.7</v>
      </c>
      <c r="Q12" s="102">
        <v>301.7</v>
      </c>
    </row>
    <row r="13" spans="1:17" s="202" customFormat="1" ht="96.75" customHeight="1">
      <c r="A13" s="224" t="s">
        <v>339</v>
      </c>
      <c r="B13" s="220" t="s">
        <v>28</v>
      </c>
      <c r="C13" s="221" t="s">
        <v>341</v>
      </c>
      <c r="D13" s="221" t="s">
        <v>340</v>
      </c>
      <c r="E13" s="255">
        <v>290</v>
      </c>
      <c r="F13" s="112">
        <v>280</v>
      </c>
      <c r="G13" s="112"/>
      <c r="H13" s="123"/>
      <c r="I13" s="123"/>
      <c r="J13" s="123"/>
      <c r="K13" s="123">
        <v>275</v>
      </c>
      <c r="L13" s="160">
        <f t="shared" si="0"/>
        <v>3</v>
      </c>
      <c r="M13" s="2">
        <f t="shared" si="1"/>
        <v>0.027115832514531597</v>
      </c>
      <c r="N13" s="55">
        <f t="shared" si="2"/>
        <v>281.66666666666663</v>
      </c>
      <c r="O13" s="54">
        <f t="shared" si="3"/>
        <v>281.66666666666663</v>
      </c>
      <c r="P13" s="112">
        <v>250</v>
      </c>
      <c r="Q13" s="102">
        <v>272.35</v>
      </c>
    </row>
    <row r="14" spans="1:17" s="202" customFormat="1" ht="96.75" customHeight="1">
      <c r="A14" s="224" t="s">
        <v>339</v>
      </c>
      <c r="B14" s="220" t="s">
        <v>28</v>
      </c>
      <c r="C14" s="221" t="s">
        <v>342</v>
      </c>
      <c r="D14" s="221" t="s">
        <v>340</v>
      </c>
      <c r="E14" s="255">
        <v>800</v>
      </c>
      <c r="F14" s="112">
        <v>650</v>
      </c>
      <c r="G14" s="112"/>
      <c r="H14" s="123">
        <v>546.26</v>
      </c>
      <c r="I14" s="123"/>
      <c r="J14" s="123"/>
      <c r="K14" s="123">
        <v>686</v>
      </c>
      <c r="L14" s="160">
        <f t="shared" si="0"/>
        <v>4</v>
      </c>
      <c r="M14" s="201">
        <f t="shared" si="1"/>
        <v>0.1560896005181363</v>
      </c>
      <c r="N14" s="55">
        <f t="shared" si="2"/>
        <v>670.565</v>
      </c>
      <c r="O14" s="54">
        <f t="shared" si="3"/>
        <v>670.565</v>
      </c>
      <c r="P14" s="112">
        <v>644.47</v>
      </c>
      <c r="Q14" s="102">
        <v>672.11</v>
      </c>
    </row>
    <row r="15" spans="1:17" ht="79.5" customHeight="1">
      <c r="A15" s="108" t="s">
        <v>225</v>
      </c>
      <c r="B15" s="109" t="s">
        <v>28</v>
      </c>
      <c r="C15" s="110" t="s">
        <v>243</v>
      </c>
      <c r="D15" s="110" t="s">
        <v>227</v>
      </c>
      <c r="E15" s="120">
        <v>280</v>
      </c>
      <c r="F15" s="120"/>
      <c r="G15" s="120">
        <v>280.44</v>
      </c>
      <c r="H15" s="50"/>
      <c r="I15" s="123">
        <v>236.19</v>
      </c>
      <c r="J15" s="111"/>
      <c r="K15" s="111">
        <v>235.95</v>
      </c>
      <c r="L15" s="160">
        <f t="shared" si="0"/>
        <v>4</v>
      </c>
      <c r="M15" s="2">
        <f t="shared" si="1"/>
        <v>0.0987461915129718</v>
      </c>
      <c r="N15" s="55">
        <f t="shared" si="2"/>
        <v>258.14500000000004</v>
      </c>
      <c r="O15" s="54">
        <f t="shared" si="3"/>
        <v>258.14500000000004</v>
      </c>
      <c r="P15" s="102">
        <v>238.73</v>
      </c>
      <c r="Q15" s="102">
        <v>237.34</v>
      </c>
    </row>
    <row r="16" spans="1:17" s="203" customFormat="1" ht="90" customHeight="1">
      <c r="A16" s="198" t="s">
        <v>225</v>
      </c>
      <c r="B16" s="198" t="s">
        <v>28</v>
      </c>
      <c r="C16" s="145" t="s">
        <v>226</v>
      </c>
      <c r="D16" s="190" t="s">
        <v>307</v>
      </c>
      <c r="E16" s="123">
        <v>600</v>
      </c>
      <c r="F16" s="123">
        <v>460</v>
      </c>
      <c r="G16" s="123"/>
      <c r="H16" s="123"/>
      <c r="I16" s="123"/>
      <c r="J16" s="123">
        <v>528.4</v>
      </c>
      <c r="K16" s="123"/>
      <c r="L16" s="160">
        <f t="shared" si="0"/>
        <v>3</v>
      </c>
      <c r="M16" s="201">
        <f t="shared" si="1"/>
        <v>0.13222002324240809</v>
      </c>
      <c r="N16" s="55">
        <f t="shared" si="2"/>
        <v>529.4666666666667</v>
      </c>
      <c r="O16" s="54">
        <f t="shared" si="3"/>
        <v>529.4666666666667</v>
      </c>
      <c r="P16" s="102">
        <v>501.55</v>
      </c>
      <c r="Q16" s="102">
        <v>505.17</v>
      </c>
    </row>
    <row r="18" spans="5:16" s="62" customFormat="1" ht="15"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6" s="62" customFormat="1" ht="15">
      <c r="A19" s="350" t="s">
        <v>189</v>
      </c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66"/>
    </row>
    <row r="20" spans="1:16" s="62" customFormat="1" ht="15">
      <c r="A20" s="350" t="s">
        <v>234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66"/>
    </row>
    <row r="21" spans="5:16" s="62" customFormat="1" ht="15"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</sheetData>
  <sheetProtection/>
  <mergeCells count="21">
    <mergeCell ref="D5:D7"/>
    <mergeCell ref="A20:O20"/>
    <mergeCell ref="H6:H7"/>
    <mergeCell ref="I6:I7"/>
    <mergeCell ref="O5:O7"/>
    <mergeCell ref="A8:O8"/>
    <mergeCell ref="E6:E7"/>
    <mergeCell ref="F6:F7"/>
    <mergeCell ref="A19:O19"/>
    <mergeCell ref="B5:B7"/>
    <mergeCell ref="G6:G7"/>
    <mergeCell ref="Q5:Q7"/>
    <mergeCell ref="N5:N7"/>
    <mergeCell ref="P5:P7"/>
    <mergeCell ref="M1:N1"/>
    <mergeCell ref="A3:N3"/>
    <mergeCell ref="A5:A7"/>
    <mergeCell ref="C5:C7"/>
    <mergeCell ref="L5:L7"/>
    <mergeCell ref="E5:K5"/>
    <mergeCell ref="M5:M7"/>
  </mergeCells>
  <hyperlinks>
    <hyperlink ref="K7" r:id="rId1" display="https://tver.price.ru/"/>
    <hyperlink ref="J7" r:id="rId2" display="https://lenta.com/search/?search"/>
  </hyperlink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45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="70" zoomScaleNormal="70" zoomScalePageLayoutView="0" workbookViewId="0" topLeftCell="A6">
      <selection activeCell="G7" sqref="G7"/>
    </sheetView>
  </sheetViews>
  <sheetFormatPr defaultColWidth="9.140625" defaultRowHeight="15"/>
  <cols>
    <col min="1" max="1" width="21.7109375" style="8" customWidth="1"/>
    <col min="2" max="2" width="9.7109375" style="8" customWidth="1"/>
    <col min="3" max="3" width="29.7109375" style="8" customWidth="1"/>
    <col min="4" max="4" width="11.00390625" style="8" customWidth="1"/>
    <col min="5" max="6" width="16.140625" style="9" customWidth="1"/>
    <col min="7" max="8" width="12.28125" style="9" customWidth="1"/>
    <col min="9" max="12" width="12.421875" style="9" customWidth="1"/>
    <col min="13" max="14" width="12.00390625" style="9" customWidth="1"/>
    <col min="15" max="15" width="9.7109375" style="9" customWidth="1"/>
    <col min="16" max="16" width="15.8515625" style="9" customWidth="1"/>
    <col min="17" max="17" width="23.28125" style="9" customWidth="1"/>
    <col min="18" max="18" width="17.421875" style="9" customWidth="1"/>
    <col min="19" max="19" width="16.8515625" style="9" customWidth="1"/>
    <col min="20" max="20" width="17.140625" style="8" customWidth="1"/>
    <col min="21" max="16384" width="9.140625" style="8" customWidth="1"/>
  </cols>
  <sheetData>
    <row r="1" spans="15:18" ht="19.5" customHeight="1">
      <c r="O1" s="333" t="s">
        <v>60</v>
      </c>
      <c r="P1" s="333"/>
      <c r="Q1" s="333"/>
      <c r="R1" s="8"/>
    </row>
    <row r="3" spans="1:19" s="39" customFormat="1" ht="24" customHeight="1">
      <c r="A3" s="358" t="s">
        <v>387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S3" s="130"/>
    </row>
    <row r="4" spans="5:18" ht="11.25"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6" spans="1:20" s="10" customFormat="1" ht="36.75" customHeight="1">
      <c r="A6" s="320" t="s">
        <v>44</v>
      </c>
      <c r="B6" s="320" t="s">
        <v>27</v>
      </c>
      <c r="C6" s="320" t="s">
        <v>43</v>
      </c>
      <c r="D6" s="320" t="s">
        <v>16</v>
      </c>
      <c r="E6" s="355" t="s">
        <v>56</v>
      </c>
      <c r="F6" s="355"/>
      <c r="G6" s="355"/>
      <c r="H6" s="355"/>
      <c r="I6" s="355"/>
      <c r="J6" s="355"/>
      <c r="K6" s="355"/>
      <c r="L6" s="355"/>
      <c r="M6" s="355"/>
      <c r="N6" s="355"/>
      <c r="O6" s="324" t="s">
        <v>46</v>
      </c>
      <c r="P6" s="324" t="s">
        <v>47</v>
      </c>
      <c r="Q6" s="347" t="s">
        <v>209</v>
      </c>
      <c r="R6" s="352" t="s">
        <v>388</v>
      </c>
      <c r="S6" s="360" t="s">
        <v>221</v>
      </c>
      <c r="T6" s="362" t="s">
        <v>238</v>
      </c>
    </row>
    <row r="7" spans="1:20" s="10" customFormat="1" ht="126" customHeight="1">
      <c r="A7" s="320"/>
      <c r="B7" s="320"/>
      <c r="C7" s="320"/>
      <c r="D7" s="320"/>
      <c r="E7" s="265" t="s">
        <v>396</v>
      </c>
      <c r="F7" s="265" t="s">
        <v>429</v>
      </c>
      <c r="G7" s="265" t="s">
        <v>430</v>
      </c>
      <c r="H7" s="272" t="s">
        <v>409</v>
      </c>
      <c r="I7" s="272" t="s">
        <v>411</v>
      </c>
      <c r="J7" s="204" t="s">
        <v>315</v>
      </c>
      <c r="K7" s="272" t="s">
        <v>317</v>
      </c>
      <c r="L7" s="272" t="s">
        <v>304</v>
      </c>
      <c r="M7" s="272" t="s">
        <v>266</v>
      </c>
      <c r="N7" s="272" t="s">
        <v>267</v>
      </c>
      <c r="O7" s="325"/>
      <c r="P7" s="325"/>
      <c r="Q7" s="359"/>
      <c r="R7" s="361"/>
      <c r="S7" s="346"/>
      <c r="T7" s="362"/>
    </row>
    <row r="8" spans="1:18" ht="26.25" customHeight="1">
      <c r="A8" s="356" t="s">
        <v>10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</row>
    <row r="9" spans="1:20" ht="84" customHeight="1">
      <c r="A9" s="223" t="s">
        <v>131</v>
      </c>
      <c r="B9" s="217" t="s">
        <v>28</v>
      </c>
      <c r="C9" s="218" t="s">
        <v>398</v>
      </c>
      <c r="D9" s="218" t="s">
        <v>82</v>
      </c>
      <c r="E9" s="253">
        <v>190</v>
      </c>
      <c r="F9" s="254">
        <v>200</v>
      </c>
      <c r="G9" s="254">
        <v>172</v>
      </c>
      <c r="H9" s="254">
        <v>175.98</v>
      </c>
      <c r="I9" s="50">
        <v>169.8</v>
      </c>
      <c r="J9" s="50"/>
      <c r="K9" s="50">
        <v>166.34</v>
      </c>
      <c r="L9" s="50"/>
      <c r="M9" s="144"/>
      <c r="N9" s="144"/>
      <c r="O9" s="160">
        <f aca="true" t="shared" si="0" ref="O9:O15">COUNT(E9:N9)</f>
        <v>6</v>
      </c>
      <c r="P9" s="2">
        <f aca="true" t="shared" si="1" ref="P9:P15">STDEVA(E9:N9)/(SUM(E9:N9)/COUNTIF(E9:N9,"&gt;0"))</f>
        <v>0.0734733654985743</v>
      </c>
      <c r="Q9" s="55">
        <f aca="true" t="shared" si="2" ref="Q9:Q15">1/O9*(SUM(E9:N9))</f>
        <v>179.01999999999998</v>
      </c>
      <c r="R9" s="54">
        <f aca="true" t="shared" si="3" ref="R9:R15">Q9</f>
        <v>179.01999999999998</v>
      </c>
      <c r="S9" s="254">
        <v>169.45</v>
      </c>
      <c r="T9" s="101">
        <v>170.8</v>
      </c>
    </row>
    <row r="10" spans="1:20" ht="84" customHeight="1">
      <c r="A10" s="224" t="s">
        <v>131</v>
      </c>
      <c r="B10" s="220" t="s">
        <v>28</v>
      </c>
      <c r="C10" s="221" t="s">
        <v>399</v>
      </c>
      <c r="D10" s="221" t="s">
        <v>343</v>
      </c>
      <c r="E10" s="255">
        <v>165</v>
      </c>
      <c r="F10" s="112">
        <v>220</v>
      </c>
      <c r="G10" s="112">
        <v>165</v>
      </c>
      <c r="H10" s="112"/>
      <c r="I10" s="50"/>
      <c r="J10" s="50">
        <v>160</v>
      </c>
      <c r="K10" s="50"/>
      <c r="L10" s="50"/>
      <c r="M10" s="144"/>
      <c r="N10" s="144"/>
      <c r="O10" s="160">
        <f t="shared" si="0"/>
        <v>4</v>
      </c>
      <c r="P10" s="2">
        <f t="shared" si="1"/>
        <v>0.16017579445288244</v>
      </c>
      <c r="Q10" s="55">
        <f t="shared" si="2"/>
        <v>177.5</v>
      </c>
      <c r="R10" s="54">
        <f t="shared" si="3"/>
        <v>177.5</v>
      </c>
      <c r="S10" s="112">
        <v>174.25</v>
      </c>
      <c r="T10" s="102">
        <v>170.55</v>
      </c>
    </row>
    <row r="11" spans="1:20" ht="84" customHeight="1">
      <c r="A11" s="224" t="s">
        <v>131</v>
      </c>
      <c r="B11" s="220" t="s">
        <v>28</v>
      </c>
      <c r="C11" s="221" t="s">
        <v>400</v>
      </c>
      <c r="D11" s="221" t="s">
        <v>343</v>
      </c>
      <c r="E11" s="255">
        <v>240</v>
      </c>
      <c r="F11" s="112">
        <v>260</v>
      </c>
      <c r="G11" s="112">
        <v>200</v>
      </c>
      <c r="H11" s="112"/>
      <c r="I11" s="50"/>
      <c r="J11" s="50">
        <v>232.75</v>
      </c>
      <c r="K11" s="50">
        <v>209.28</v>
      </c>
      <c r="L11" s="50"/>
      <c r="M11" s="144"/>
      <c r="N11" s="144"/>
      <c r="O11" s="160">
        <f t="shared" si="0"/>
        <v>5</v>
      </c>
      <c r="P11" s="2">
        <f t="shared" si="1"/>
        <v>0.10553513487645143</v>
      </c>
      <c r="Q11" s="55">
        <f t="shared" si="2"/>
        <v>228.406</v>
      </c>
      <c r="R11" s="54">
        <f t="shared" si="3"/>
        <v>228.406</v>
      </c>
      <c r="S11" s="112">
        <v>213.73</v>
      </c>
      <c r="T11" s="102">
        <v>224.59</v>
      </c>
    </row>
    <row r="12" spans="1:20" ht="84" customHeight="1">
      <c r="A12" s="224" t="s">
        <v>131</v>
      </c>
      <c r="B12" s="220" t="s">
        <v>28</v>
      </c>
      <c r="C12" s="221" t="s">
        <v>401</v>
      </c>
      <c r="D12" s="221" t="s">
        <v>343</v>
      </c>
      <c r="E12" s="255">
        <v>185</v>
      </c>
      <c r="F12" s="112">
        <v>220</v>
      </c>
      <c r="G12" s="112">
        <v>165</v>
      </c>
      <c r="H12" s="112"/>
      <c r="I12" s="50"/>
      <c r="J12" s="50">
        <v>175</v>
      </c>
      <c r="K12" s="50"/>
      <c r="L12" s="50"/>
      <c r="M12" s="144"/>
      <c r="N12" s="144"/>
      <c r="O12" s="160">
        <f t="shared" si="0"/>
        <v>4</v>
      </c>
      <c r="P12" s="2">
        <f t="shared" si="1"/>
        <v>0.12851370573910578</v>
      </c>
      <c r="Q12" s="55">
        <f t="shared" si="2"/>
        <v>186.25</v>
      </c>
      <c r="R12" s="54">
        <f t="shared" si="3"/>
        <v>186.25</v>
      </c>
      <c r="S12" s="112">
        <v>177.5</v>
      </c>
      <c r="T12" s="102">
        <v>185</v>
      </c>
    </row>
    <row r="13" spans="1:20" ht="84" customHeight="1">
      <c r="A13" s="224" t="s">
        <v>344</v>
      </c>
      <c r="B13" s="220" t="s">
        <v>28</v>
      </c>
      <c r="C13" s="221" t="s">
        <v>345</v>
      </c>
      <c r="D13" s="221" t="s">
        <v>82</v>
      </c>
      <c r="E13" s="256">
        <v>165</v>
      </c>
      <c r="F13" s="256">
        <v>210</v>
      </c>
      <c r="G13" s="256">
        <v>172</v>
      </c>
      <c r="H13" s="256">
        <v>175.98</v>
      </c>
      <c r="I13" s="50"/>
      <c r="J13" s="50">
        <v>172</v>
      </c>
      <c r="K13" s="50"/>
      <c r="L13" s="50">
        <v>167.46</v>
      </c>
      <c r="M13" s="144"/>
      <c r="N13" s="144"/>
      <c r="O13" s="160">
        <f t="shared" si="0"/>
        <v>6</v>
      </c>
      <c r="P13" s="2">
        <f t="shared" si="1"/>
        <v>0.0936518369855844</v>
      </c>
      <c r="Q13" s="55">
        <f t="shared" si="2"/>
        <v>177.07333333333332</v>
      </c>
      <c r="R13" s="54">
        <f t="shared" si="3"/>
        <v>177.07333333333332</v>
      </c>
      <c r="S13" s="112">
        <v>171.75</v>
      </c>
      <c r="T13" s="102">
        <v>177.37</v>
      </c>
    </row>
    <row r="14" spans="1:20" ht="84" customHeight="1">
      <c r="A14" s="108" t="s">
        <v>131</v>
      </c>
      <c r="B14" s="109" t="s">
        <v>28</v>
      </c>
      <c r="C14" s="110" t="s">
        <v>244</v>
      </c>
      <c r="D14" s="110" t="s">
        <v>82</v>
      </c>
      <c r="E14" s="225">
        <v>250</v>
      </c>
      <c r="F14" s="225">
        <v>550</v>
      </c>
      <c r="G14" s="225"/>
      <c r="H14" s="225">
        <v>434.16</v>
      </c>
      <c r="I14" s="120"/>
      <c r="J14" s="120">
        <v>520.5</v>
      </c>
      <c r="K14" s="120"/>
      <c r="L14" s="120"/>
      <c r="M14" s="225">
        <v>487.33</v>
      </c>
      <c r="N14" s="225">
        <v>484.89</v>
      </c>
      <c r="O14" s="160">
        <f t="shared" si="0"/>
        <v>6</v>
      </c>
      <c r="P14" s="2">
        <f t="shared" si="1"/>
        <v>0.23639140501508674</v>
      </c>
      <c r="Q14" s="55">
        <f t="shared" si="2"/>
        <v>454.48</v>
      </c>
      <c r="R14" s="54">
        <f t="shared" si="3"/>
        <v>454.48</v>
      </c>
      <c r="S14" s="117" t="s">
        <v>237</v>
      </c>
      <c r="T14" s="102">
        <v>458.18</v>
      </c>
    </row>
    <row r="15" spans="1:20" ht="84" customHeight="1">
      <c r="A15" s="108" t="s">
        <v>131</v>
      </c>
      <c r="B15" s="109" t="s">
        <v>28</v>
      </c>
      <c r="C15" s="110" t="s">
        <v>245</v>
      </c>
      <c r="D15" s="110" t="s">
        <v>82</v>
      </c>
      <c r="E15" s="144">
        <v>350</v>
      </c>
      <c r="F15" s="144">
        <v>700</v>
      </c>
      <c r="G15" s="144"/>
      <c r="H15" s="144">
        <v>434.16</v>
      </c>
      <c r="I15" s="50"/>
      <c r="J15" s="50">
        <v>588.57</v>
      </c>
      <c r="K15" s="50"/>
      <c r="L15" s="50"/>
      <c r="M15" s="50"/>
      <c r="N15" s="50"/>
      <c r="O15" s="160">
        <f t="shared" si="0"/>
        <v>4</v>
      </c>
      <c r="P15" s="2">
        <f t="shared" si="1"/>
        <v>0.3017712196423893</v>
      </c>
      <c r="Q15" s="55">
        <f t="shared" si="2"/>
        <v>518.1825</v>
      </c>
      <c r="R15" s="54">
        <f t="shared" si="3"/>
        <v>518.1825</v>
      </c>
      <c r="S15" s="117" t="s">
        <v>237</v>
      </c>
      <c r="T15" s="102">
        <v>507.14</v>
      </c>
    </row>
    <row r="16" spans="1:18" ht="35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</row>
  </sheetData>
  <sheetProtection/>
  <mergeCells count="15">
    <mergeCell ref="P6:P7"/>
    <mergeCell ref="Q6:Q7"/>
    <mergeCell ref="S6:S7"/>
    <mergeCell ref="R6:R7"/>
    <mergeCell ref="T6:T7"/>
    <mergeCell ref="A16:R16"/>
    <mergeCell ref="A8:R8"/>
    <mergeCell ref="O1:Q1"/>
    <mergeCell ref="A3:Q3"/>
    <mergeCell ref="A6:A7"/>
    <mergeCell ref="B6:B7"/>
    <mergeCell ref="C6:C7"/>
    <mergeCell ref="D6:D7"/>
    <mergeCell ref="E6:N6"/>
    <mergeCell ref="O6:O7"/>
  </mergeCells>
  <hyperlinks>
    <hyperlink ref="J7" r:id="rId1" display="https://tver.price.ru"/>
  </hyperlink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43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zoomScale="70" zoomScaleNormal="70" zoomScalePageLayoutView="0" workbookViewId="0" topLeftCell="A1">
      <selection activeCell="A9" sqref="A9:IV9"/>
    </sheetView>
  </sheetViews>
  <sheetFormatPr defaultColWidth="9.140625" defaultRowHeight="15"/>
  <cols>
    <col min="1" max="1" width="16.8515625" style="16" customWidth="1"/>
    <col min="2" max="2" width="7.8515625" style="16" customWidth="1"/>
    <col min="3" max="3" width="17.7109375" style="16" customWidth="1"/>
    <col min="4" max="4" width="24.57421875" style="16" customWidth="1"/>
    <col min="5" max="6" width="16.00390625" style="17" customWidth="1"/>
    <col min="7" max="12" width="13.7109375" style="17" customWidth="1"/>
    <col min="13" max="13" width="14.8515625" style="17" customWidth="1"/>
    <col min="14" max="14" width="12.8515625" style="17" customWidth="1"/>
    <col min="15" max="15" width="9.8515625" style="17" customWidth="1"/>
    <col min="16" max="16" width="12.421875" style="17" customWidth="1"/>
    <col min="17" max="17" width="17.421875" style="17" customWidth="1"/>
    <col min="18" max="18" width="15.7109375" style="17" customWidth="1"/>
    <col min="19" max="19" width="15.7109375" style="17" hidden="1" customWidth="1"/>
    <col min="20" max="20" width="17.7109375" style="17" hidden="1" customWidth="1"/>
    <col min="21" max="21" width="15.8515625" style="16" hidden="1" customWidth="1"/>
    <col min="22" max="22" width="16.57421875" style="16" hidden="1" customWidth="1"/>
    <col min="23" max="23" width="16.421875" style="17" customWidth="1"/>
    <col min="24" max="24" width="17.7109375" style="16" customWidth="1"/>
    <col min="25" max="16384" width="9.140625" style="16" customWidth="1"/>
  </cols>
  <sheetData>
    <row r="1" spans="15:16" ht="42.75" customHeight="1">
      <c r="O1" s="363" t="s">
        <v>61</v>
      </c>
      <c r="P1" s="363"/>
    </row>
    <row r="3" spans="1:20" ht="41.25" customHeight="1">
      <c r="A3" s="368" t="s">
        <v>389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16"/>
      <c r="S3" s="16"/>
      <c r="T3" s="16"/>
    </row>
    <row r="5" spans="1:24" s="18" customFormat="1" ht="36" customHeight="1">
      <c r="A5" s="320" t="s">
        <v>44</v>
      </c>
      <c r="B5" s="320" t="s">
        <v>27</v>
      </c>
      <c r="C5" s="320" t="s">
        <v>43</v>
      </c>
      <c r="D5" s="320" t="s">
        <v>15</v>
      </c>
      <c r="E5" s="355" t="s">
        <v>56</v>
      </c>
      <c r="F5" s="355"/>
      <c r="G5" s="355"/>
      <c r="H5" s="355"/>
      <c r="I5" s="355"/>
      <c r="J5" s="355"/>
      <c r="K5" s="355"/>
      <c r="L5" s="355"/>
      <c r="M5" s="355"/>
      <c r="N5" s="355"/>
      <c r="O5" s="320" t="s">
        <v>46</v>
      </c>
      <c r="P5" s="320" t="s">
        <v>47</v>
      </c>
      <c r="Q5" s="331" t="s">
        <v>209</v>
      </c>
      <c r="R5" s="352" t="s">
        <v>383</v>
      </c>
      <c r="S5" s="365" t="s">
        <v>211</v>
      </c>
      <c r="T5" s="365" t="s">
        <v>212</v>
      </c>
      <c r="U5" s="365" t="s">
        <v>214</v>
      </c>
      <c r="V5" s="365" t="s">
        <v>215</v>
      </c>
      <c r="W5" s="360" t="s">
        <v>221</v>
      </c>
      <c r="X5" s="362" t="s">
        <v>238</v>
      </c>
    </row>
    <row r="6" spans="1:24" s="18" customFormat="1" ht="38.25" customHeight="1">
      <c r="A6" s="320"/>
      <c r="B6" s="320"/>
      <c r="C6" s="320"/>
      <c r="D6" s="320"/>
      <c r="E6" s="324" t="s">
        <v>396</v>
      </c>
      <c r="F6" s="324" t="s">
        <v>431</v>
      </c>
      <c r="G6" s="324" t="s">
        <v>409</v>
      </c>
      <c r="H6" s="284"/>
      <c r="I6" s="279"/>
      <c r="J6" s="279"/>
      <c r="K6" s="279"/>
      <c r="L6" s="279"/>
      <c r="M6" s="335" t="s">
        <v>283</v>
      </c>
      <c r="N6" s="335" t="s">
        <v>381</v>
      </c>
      <c r="O6" s="320"/>
      <c r="P6" s="320"/>
      <c r="Q6" s="331"/>
      <c r="R6" s="367"/>
      <c r="S6" s="365"/>
      <c r="T6" s="365"/>
      <c r="U6" s="365"/>
      <c r="V6" s="365"/>
      <c r="W6" s="369"/>
      <c r="X6" s="362"/>
    </row>
    <row r="7" spans="1:24" s="18" customFormat="1" ht="140.25" customHeight="1">
      <c r="A7" s="320"/>
      <c r="B7" s="320"/>
      <c r="C7" s="320"/>
      <c r="D7" s="320"/>
      <c r="E7" s="325"/>
      <c r="F7" s="325"/>
      <c r="G7" s="325"/>
      <c r="H7" s="285" t="s">
        <v>379</v>
      </c>
      <c r="I7" s="307" t="s">
        <v>315</v>
      </c>
      <c r="J7" s="308" t="s">
        <v>432</v>
      </c>
      <c r="K7" s="281" t="s">
        <v>380</v>
      </c>
      <c r="L7" s="281" t="s">
        <v>281</v>
      </c>
      <c r="M7" s="336"/>
      <c r="N7" s="336"/>
      <c r="O7" s="320"/>
      <c r="P7" s="320"/>
      <c r="Q7" s="331"/>
      <c r="R7" s="361"/>
      <c r="S7" s="365"/>
      <c r="T7" s="365"/>
      <c r="U7" s="365"/>
      <c r="V7" s="365"/>
      <c r="W7" s="370"/>
      <c r="X7" s="362"/>
    </row>
    <row r="8" spans="1:22" ht="41.25" customHeight="1">
      <c r="A8" s="338" t="s">
        <v>31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</row>
    <row r="9" spans="1:24" ht="108.75" customHeight="1">
      <c r="A9" s="241" t="s">
        <v>346</v>
      </c>
      <c r="B9" s="242" t="s">
        <v>28</v>
      </c>
      <c r="C9" s="243" t="s">
        <v>347</v>
      </c>
      <c r="D9" s="218" t="s">
        <v>348</v>
      </c>
      <c r="E9" s="253">
        <v>370</v>
      </c>
      <c r="F9" s="253">
        <v>250</v>
      </c>
      <c r="G9" s="50">
        <v>473.56</v>
      </c>
      <c r="H9" s="50"/>
      <c r="I9" s="50"/>
      <c r="J9" s="305"/>
      <c r="K9" s="254"/>
      <c r="L9" s="254">
        <v>395.5</v>
      </c>
      <c r="M9" s="50"/>
      <c r="N9" s="50">
        <v>365.44</v>
      </c>
      <c r="O9" s="160">
        <f aca="true" t="shared" si="0" ref="O9:O14">COUNT(E9:N9)</f>
        <v>5</v>
      </c>
      <c r="P9" s="2">
        <f aca="true" t="shared" si="1" ref="P9:P14">STDEVA(E9:N9)/(SUM(E9:N9)/COUNTIF(E9:N9,"&gt;0"))</f>
        <v>0.21649749672948812</v>
      </c>
      <c r="Q9" s="93">
        <f aca="true" t="shared" si="2" ref="Q9:Q14">1/O9*(SUM(E9:N9))</f>
        <v>370.90000000000003</v>
      </c>
      <c r="R9" s="94">
        <f aca="true" t="shared" si="3" ref="R9:R14">Q9</f>
        <v>370.90000000000003</v>
      </c>
      <c r="S9" s="95">
        <v>355.85</v>
      </c>
      <c r="T9" s="95">
        <v>446.67</v>
      </c>
      <c r="U9" s="95">
        <v>446.67</v>
      </c>
      <c r="V9" s="95">
        <v>418.85</v>
      </c>
      <c r="W9" s="257">
        <v>316.89</v>
      </c>
      <c r="X9" s="261">
        <v>363</v>
      </c>
    </row>
    <row r="10" spans="1:24" ht="108.75" customHeight="1">
      <c r="A10" s="224" t="s">
        <v>346</v>
      </c>
      <c r="B10" s="220" t="s">
        <v>28</v>
      </c>
      <c r="C10" s="221" t="s">
        <v>349</v>
      </c>
      <c r="D10" s="221" t="s">
        <v>348</v>
      </c>
      <c r="E10" s="255">
        <v>350</v>
      </c>
      <c r="F10" s="255">
        <v>260</v>
      </c>
      <c r="G10" s="50">
        <v>426.82</v>
      </c>
      <c r="H10" s="50">
        <v>446.77</v>
      </c>
      <c r="I10" s="50"/>
      <c r="J10" s="306"/>
      <c r="K10" s="112">
        <v>316.67</v>
      </c>
      <c r="L10" s="112"/>
      <c r="M10" s="50"/>
      <c r="N10" s="50">
        <v>363.49</v>
      </c>
      <c r="O10" s="160">
        <f t="shared" si="0"/>
        <v>6</v>
      </c>
      <c r="P10" s="2">
        <f t="shared" si="1"/>
        <v>0.19204157613581554</v>
      </c>
      <c r="Q10" s="93">
        <f t="shared" si="2"/>
        <v>360.625</v>
      </c>
      <c r="R10" s="94">
        <f t="shared" si="3"/>
        <v>360.625</v>
      </c>
      <c r="S10" s="95"/>
      <c r="T10" s="95"/>
      <c r="U10" s="95"/>
      <c r="V10" s="95"/>
      <c r="W10" s="256">
        <v>319.67</v>
      </c>
      <c r="X10" s="103">
        <v>356.13</v>
      </c>
    </row>
    <row r="11" spans="1:24" ht="108.75" customHeight="1">
      <c r="A11" s="224" t="s">
        <v>346</v>
      </c>
      <c r="B11" s="220" t="s">
        <v>28</v>
      </c>
      <c r="C11" s="221" t="s">
        <v>350</v>
      </c>
      <c r="D11" s="221" t="s">
        <v>348</v>
      </c>
      <c r="E11" s="255">
        <v>420</v>
      </c>
      <c r="F11" s="255"/>
      <c r="G11" s="50">
        <v>426.82</v>
      </c>
      <c r="H11" s="50"/>
      <c r="I11" s="50">
        <v>353.35</v>
      </c>
      <c r="J11" s="306"/>
      <c r="K11" s="112">
        <v>363.33</v>
      </c>
      <c r="L11" s="112"/>
      <c r="M11" s="50"/>
      <c r="N11" s="50">
        <v>392.03</v>
      </c>
      <c r="O11" s="160">
        <f t="shared" si="0"/>
        <v>5</v>
      </c>
      <c r="P11" s="2">
        <f t="shared" si="1"/>
        <v>0.08391215825459453</v>
      </c>
      <c r="Q11" s="93">
        <f t="shared" si="2"/>
        <v>391.106</v>
      </c>
      <c r="R11" s="94">
        <f t="shared" si="3"/>
        <v>391.106</v>
      </c>
      <c r="S11" s="95"/>
      <c r="T11" s="95"/>
      <c r="U11" s="95"/>
      <c r="V11" s="95"/>
      <c r="W11" s="256">
        <v>356.75</v>
      </c>
      <c r="X11" s="103">
        <v>381.02</v>
      </c>
    </row>
    <row r="12" spans="1:24" ht="108.75" customHeight="1">
      <c r="A12" s="224" t="s">
        <v>351</v>
      </c>
      <c r="B12" s="220" t="s">
        <v>28</v>
      </c>
      <c r="C12" s="221" t="s">
        <v>352</v>
      </c>
      <c r="D12" s="221" t="s">
        <v>353</v>
      </c>
      <c r="E12" s="255">
        <v>650</v>
      </c>
      <c r="F12" s="255">
        <v>368</v>
      </c>
      <c r="G12" s="50">
        <v>568.32</v>
      </c>
      <c r="H12" s="50"/>
      <c r="I12" s="50">
        <v>538</v>
      </c>
      <c r="J12" s="50"/>
      <c r="K12" s="50"/>
      <c r="L12" s="112">
        <v>474.6</v>
      </c>
      <c r="M12" s="50">
        <v>401</v>
      </c>
      <c r="N12" s="50"/>
      <c r="O12" s="160">
        <f t="shared" si="0"/>
        <v>6</v>
      </c>
      <c r="P12" s="2">
        <f t="shared" si="1"/>
        <v>0.21257430477929917</v>
      </c>
      <c r="Q12" s="93">
        <f t="shared" si="2"/>
        <v>499.9866666666667</v>
      </c>
      <c r="R12" s="94">
        <f t="shared" si="3"/>
        <v>499.9866666666667</v>
      </c>
      <c r="S12" s="95"/>
      <c r="T12" s="95"/>
      <c r="U12" s="95"/>
      <c r="V12" s="95"/>
      <c r="W12" s="256">
        <v>364.1</v>
      </c>
      <c r="X12" s="103">
        <v>498.78</v>
      </c>
    </row>
    <row r="13" spans="1:24" ht="108.75" customHeight="1">
      <c r="A13" s="108" t="s">
        <v>193</v>
      </c>
      <c r="B13" s="109" t="s">
        <v>28</v>
      </c>
      <c r="C13" s="110" t="s">
        <v>194</v>
      </c>
      <c r="D13" s="110" t="s">
        <v>83</v>
      </c>
      <c r="E13" s="120">
        <v>600</v>
      </c>
      <c r="F13" s="120"/>
      <c r="G13" s="120">
        <v>494.57</v>
      </c>
      <c r="H13" s="120"/>
      <c r="I13" s="120">
        <v>431.95</v>
      </c>
      <c r="J13" s="120">
        <v>497.98</v>
      </c>
      <c r="K13" s="50"/>
      <c r="L13" s="50"/>
      <c r="M13" s="50"/>
      <c r="N13" s="50"/>
      <c r="O13" s="160">
        <f t="shared" si="0"/>
        <v>4</v>
      </c>
      <c r="P13" s="2">
        <f t="shared" si="1"/>
        <v>0.13742941880548054</v>
      </c>
      <c r="Q13" s="93">
        <f t="shared" si="2"/>
        <v>506.125</v>
      </c>
      <c r="R13" s="94">
        <f t="shared" si="3"/>
        <v>506.125</v>
      </c>
      <c r="S13" s="95"/>
      <c r="T13" s="95"/>
      <c r="U13" s="95"/>
      <c r="V13" s="95"/>
      <c r="W13" s="256">
        <v>490</v>
      </c>
      <c r="X13" s="103">
        <v>497</v>
      </c>
    </row>
    <row r="14" spans="1:24" ht="108" customHeight="1">
      <c r="A14" s="43" t="s">
        <v>193</v>
      </c>
      <c r="B14" s="43" t="s">
        <v>28</v>
      </c>
      <c r="C14" s="40" t="s">
        <v>195</v>
      </c>
      <c r="D14" s="40" t="s">
        <v>83</v>
      </c>
      <c r="E14" s="50">
        <v>600</v>
      </c>
      <c r="F14" s="50"/>
      <c r="G14" s="50">
        <v>494.57</v>
      </c>
      <c r="H14" s="50"/>
      <c r="I14" s="50">
        <v>421.77</v>
      </c>
      <c r="J14" s="50">
        <v>469.98</v>
      </c>
      <c r="K14" s="50"/>
      <c r="L14" s="50"/>
      <c r="M14" s="50"/>
      <c r="N14" s="50"/>
      <c r="O14" s="160">
        <f t="shared" si="0"/>
        <v>4</v>
      </c>
      <c r="P14" s="2">
        <f t="shared" si="1"/>
        <v>0.15160850278249108</v>
      </c>
      <c r="Q14" s="93">
        <f t="shared" si="2"/>
        <v>496.58</v>
      </c>
      <c r="R14" s="94">
        <f t="shared" si="3"/>
        <v>496.58</v>
      </c>
      <c r="S14" s="95">
        <v>358.79</v>
      </c>
      <c r="T14" s="95">
        <v>416.67</v>
      </c>
      <c r="U14" s="95">
        <v>416.67</v>
      </c>
      <c r="V14" s="95">
        <v>394.16</v>
      </c>
      <c r="W14" s="103">
        <v>470</v>
      </c>
      <c r="X14" s="103">
        <v>492</v>
      </c>
    </row>
    <row r="16" spans="1:17" ht="14.25" customHeight="1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</row>
    <row r="17" spans="1:17" ht="15">
      <c r="A17" s="366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</row>
    <row r="18" spans="1:20" ht="15">
      <c r="A18" s="363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16"/>
      <c r="S18" s="16"/>
      <c r="T18" s="16"/>
    </row>
    <row r="19" spans="1:20" ht="15">
      <c r="A19" s="364"/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16"/>
      <c r="S19" s="16"/>
      <c r="T19" s="16"/>
    </row>
  </sheetData>
  <sheetProtection/>
  <mergeCells count="25">
    <mergeCell ref="X5:X7"/>
    <mergeCell ref="O1:P1"/>
    <mergeCell ref="A3:Q3"/>
    <mergeCell ref="C5:C7"/>
    <mergeCell ref="P5:P7"/>
    <mergeCell ref="N6:N7"/>
    <mergeCell ref="W5:W7"/>
    <mergeCell ref="F6:F7"/>
    <mergeCell ref="A16:Q17"/>
    <mergeCell ref="R5:R7"/>
    <mergeCell ref="V5:V7"/>
    <mergeCell ref="O5:O7"/>
    <mergeCell ref="G6:G7"/>
    <mergeCell ref="Q5:Q7"/>
    <mergeCell ref="S5:S7"/>
    <mergeCell ref="A18:Q19"/>
    <mergeCell ref="B5:B7"/>
    <mergeCell ref="M6:M7"/>
    <mergeCell ref="E5:N5"/>
    <mergeCell ref="D5:D7"/>
    <mergeCell ref="U5:U7"/>
    <mergeCell ref="T5:T7"/>
    <mergeCell ref="E6:E7"/>
    <mergeCell ref="A5:A7"/>
    <mergeCell ref="A8:V8"/>
  </mergeCells>
  <hyperlinks>
    <hyperlink ref="I7" r:id="rId1" display="https://tver.price.ru"/>
    <hyperlink ref="J7" r:id="rId2" display="https://www.globus.ru/stores/tver/"/>
  </hyperlink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5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85" zoomScaleNormal="85" zoomScalePageLayoutView="0" workbookViewId="0" topLeftCell="A1">
      <selection activeCell="A32" sqref="A32:IV32"/>
    </sheetView>
  </sheetViews>
  <sheetFormatPr defaultColWidth="9.140625" defaultRowHeight="15"/>
  <cols>
    <col min="1" max="1" width="15.8515625" style="16" customWidth="1"/>
    <col min="2" max="2" width="6.28125" style="16" customWidth="1"/>
    <col min="3" max="3" width="28.28125" style="16" customWidth="1"/>
    <col min="4" max="4" width="15.7109375" style="16" customWidth="1"/>
    <col min="5" max="9" width="11.7109375" style="17" customWidth="1"/>
    <col min="10" max="11" width="11.00390625" style="17" customWidth="1"/>
    <col min="12" max="12" width="11.57421875" style="17" customWidth="1"/>
    <col min="13" max="13" width="11.28125" style="17" customWidth="1"/>
    <col min="14" max="14" width="10.7109375" style="17" customWidth="1"/>
    <col min="15" max="16" width="11.28125" style="17" customWidth="1"/>
    <col min="17" max="17" width="10.421875" style="17" customWidth="1"/>
    <col min="18" max="18" width="11.140625" style="17" customWidth="1"/>
    <col min="19" max="19" width="12.140625" style="17" customWidth="1"/>
    <col min="20" max="20" width="18.28125" style="17" customWidth="1"/>
    <col min="21" max="21" width="13.8515625" style="17" customWidth="1"/>
    <col min="22" max="22" width="15.140625" style="17" customWidth="1"/>
    <col min="23" max="23" width="16.28125" style="16" customWidth="1"/>
    <col min="24" max="16384" width="9.140625" style="16" customWidth="1"/>
  </cols>
  <sheetData>
    <row r="1" spans="18:21" ht="19.5" customHeight="1">
      <c r="R1" s="363" t="s">
        <v>64</v>
      </c>
      <c r="S1" s="363"/>
      <c r="T1" s="363"/>
      <c r="U1" s="16"/>
    </row>
    <row r="3" spans="1:21" ht="58.5" customHeight="1">
      <c r="A3" s="389" t="s">
        <v>390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16"/>
    </row>
    <row r="4" spans="1:23" s="18" customFormat="1" ht="41.25" customHeight="1">
      <c r="A4" s="382" t="s">
        <v>44</v>
      </c>
      <c r="B4" s="382" t="s">
        <v>27</v>
      </c>
      <c r="C4" s="382" t="s">
        <v>43</v>
      </c>
      <c r="D4" s="382" t="s">
        <v>16</v>
      </c>
      <c r="E4" s="385" t="s">
        <v>56</v>
      </c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2" t="s">
        <v>46</v>
      </c>
      <c r="S4" s="375" t="s">
        <v>47</v>
      </c>
      <c r="T4" s="399" t="s">
        <v>209</v>
      </c>
      <c r="U4" s="401" t="s">
        <v>384</v>
      </c>
      <c r="V4" s="360" t="s">
        <v>221</v>
      </c>
      <c r="W4" s="360" t="s">
        <v>238</v>
      </c>
    </row>
    <row r="5" spans="1:23" s="18" customFormat="1" ht="53.25" customHeight="1">
      <c r="A5" s="382"/>
      <c r="B5" s="382"/>
      <c r="C5" s="382"/>
      <c r="D5" s="382"/>
      <c r="E5" s="380" t="s">
        <v>396</v>
      </c>
      <c r="F5" s="380" t="s">
        <v>403</v>
      </c>
      <c r="G5" s="380" t="s">
        <v>404</v>
      </c>
      <c r="H5" s="380" t="s">
        <v>433</v>
      </c>
      <c r="I5" s="380" t="s">
        <v>434</v>
      </c>
      <c r="J5" s="380" t="s">
        <v>407</v>
      </c>
      <c r="K5" s="380" t="s">
        <v>412</v>
      </c>
      <c r="L5" s="380" t="s">
        <v>318</v>
      </c>
      <c r="M5" s="383" t="s">
        <v>285</v>
      </c>
      <c r="N5" s="387" t="s">
        <v>315</v>
      </c>
      <c r="O5" s="387"/>
      <c r="P5" s="164"/>
      <c r="Q5" s="380"/>
      <c r="R5" s="382"/>
      <c r="S5" s="376"/>
      <c r="T5" s="400"/>
      <c r="U5" s="402"/>
      <c r="V5" s="369"/>
      <c r="W5" s="369"/>
    </row>
    <row r="6" spans="1:23" s="18" customFormat="1" ht="83.25" customHeight="1">
      <c r="A6" s="382"/>
      <c r="B6" s="382"/>
      <c r="C6" s="382"/>
      <c r="D6" s="382"/>
      <c r="E6" s="391"/>
      <c r="F6" s="381"/>
      <c r="G6" s="381"/>
      <c r="H6" s="381"/>
      <c r="I6" s="381"/>
      <c r="J6" s="390"/>
      <c r="K6" s="381"/>
      <c r="L6" s="390"/>
      <c r="M6" s="384"/>
      <c r="N6" s="388"/>
      <c r="O6" s="384"/>
      <c r="P6" s="165"/>
      <c r="Q6" s="381"/>
      <c r="R6" s="382"/>
      <c r="S6" s="377"/>
      <c r="T6" s="400"/>
      <c r="U6" s="402"/>
      <c r="V6" s="370"/>
      <c r="W6" s="370"/>
    </row>
    <row r="7" spans="1:21" ht="39" customHeight="1">
      <c r="A7" s="378" t="s">
        <v>78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</row>
    <row r="8" spans="1:23" ht="157.5" customHeight="1">
      <c r="A8" s="44" t="s">
        <v>154</v>
      </c>
      <c r="B8" s="44" t="s">
        <v>32</v>
      </c>
      <c r="C8" s="41" t="s">
        <v>155</v>
      </c>
      <c r="D8" s="41" t="s">
        <v>153</v>
      </c>
      <c r="E8" s="21">
        <v>65</v>
      </c>
      <c r="F8" s="21"/>
      <c r="G8" s="21">
        <v>59</v>
      </c>
      <c r="H8" s="21"/>
      <c r="I8" s="21">
        <v>41</v>
      </c>
      <c r="J8" s="21"/>
      <c r="K8" s="269">
        <v>60.91</v>
      </c>
      <c r="L8" s="21"/>
      <c r="M8" s="158"/>
      <c r="N8" s="125">
        <v>70</v>
      </c>
      <c r="O8" s="38"/>
      <c r="P8" s="38"/>
      <c r="Q8" s="38"/>
      <c r="R8" s="20">
        <f>COUNT(E8:Q8)</f>
        <v>5</v>
      </c>
      <c r="S8" s="22">
        <f>STDEVA(E8:Q8)/(SUM(E8:Q8)/COUNTIF(E8:Q8,"&gt;0"))</f>
        <v>0.18595994325261359</v>
      </c>
      <c r="T8" s="58">
        <f>1/R8*(SUM(E8:Q8))</f>
        <v>59.181999999999995</v>
      </c>
      <c r="U8" s="56">
        <f>T8</f>
        <v>59.181999999999995</v>
      </c>
      <c r="V8" s="97">
        <v>57.67</v>
      </c>
      <c r="W8" s="96">
        <v>59.33</v>
      </c>
    </row>
    <row r="9" spans="1:23" ht="159" customHeight="1">
      <c r="A9" s="44" t="s">
        <v>154</v>
      </c>
      <c r="B9" s="44" t="s">
        <v>32</v>
      </c>
      <c r="C9" s="41" t="s">
        <v>156</v>
      </c>
      <c r="D9" s="41" t="s">
        <v>241</v>
      </c>
      <c r="E9" s="21">
        <v>75</v>
      </c>
      <c r="F9" s="21"/>
      <c r="G9" s="21">
        <v>69</v>
      </c>
      <c r="H9" s="21"/>
      <c r="I9" s="21">
        <v>42</v>
      </c>
      <c r="J9" s="21"/>
      <c r="K9" s="21">
        <v>60.91</v>
      </c>
      <c r="L9" s="21"/>
      <c r="M9" s="159"/>
      <c r="N9" s="166">
        <v>78</v>
      </c>
      <c r="O9" s="38"/>
      <c r="P9" s="38"/>
      <c r="Q9" s="21"/>
      <c r="R9" s="161">
        <f>COUNT(E9:Q9)</f>
        <v>5</v>
      </c>
      <c r="S9" s="22">
        <f>STDEVA(E9:Q9)/(SUM(E9:Q9)/COUNTIF(E9:Q9,"&gt;0"))</f>
        <v>0.22177161420484567</v>
      </c>
      <c r="T9" s="58">
        <f>1/R9*(SUM(E9:Q9))</f>
        <v>64.982</v>
      </c>
      <c r="U9" s="56">
        <f>T9</f>
        <v>64.982</v>
      </c>
      <c r="V9" s="97">
        <v>57.57</v>
      </c>
      <c r="W9" s="97">
        <v>65.56</v>
      </c>
    </row>
    <row r="10" spans="1:23" ht="159" customHeight="1">
      <c r="A10" s="244" t="s">
        <v>154</v>
      </c>
      <c r="B10" s="239" t="s">
        <v>32</v>
      </c>
      <c r="C10" s="245" t="s">
        <v>156</v>
      </c>
      <c r="D10" s="215" t="s">
        <v>153</v>
      </c>
      <c r="E10" s="252">
        <v>65</v>
      </c>
      <c r="F10" s="252">
        <v>57.2</v>
      </c>
      <c r="G10" s="252">
        <v>60</v>
      </c>
      <c r="H10" s="252"/>
      <c r="I10" s="252">
        <v>42</v>
      </c>
      <c r="J10" s="258">
        <v>85</v>
      </c>
      <c r="K10" s="258">
        <v>60.91</v>
      </c>
      <c r="L10" s="21"/>
      <c r="M10" s="159"/>
      <c r="N10" s="205">
        <v>72</v>
      </c>
      <c r="O10" s="229"/>
      <c r="P10" s="38"/>
      <c r="Q10" s="21"/>
      <c r="R10" s="161">
        <f>COUNT(E10:Q10)</f>
        <v>7</v>
      </c>
      <c r="S10" s="22">
        <f>STDEVA(E10:Q10)/(SUM(E10:Q10)/COUNTIF(E10:Q10,"&gt;0"))</f>
        <v>0.21013339230249273</v>
      </c>
      <c r="T10" s="58">
        <f>1/R10*(SUM(E10:Q10))</f>
        <v>63.15857142857143</v>
      </c>
      <c r="U10" s="56">
        <f>T10</f>
        <v>63.15857142857143</v>
      </c>
      <c r="V10" s="258">
        <v>56.67</v>
      </c>
      <c r="W10" s="97">
        <v>61.32</v>
      </c>
    </row>
    <row r="11" spans="1:23" ht="159" customHeight="1">
      <c r="A11" s="226" t="s">
        <v>154</v>
      </c>
      <c r="B11" s="227" t="s">
        <v>32</v>
      </c>
      <c r="C11" s="228" t="s">
        <v>354</v>
      </c>
      <c r="D11" s="228" t="s">
        <v>153</v>
      </c>
      <c r="E11" s="117">
        <v>65</v>
      </c>
      <c r="F11" s="117"/>
      <c r="G11" s="117">
        <v>60</v>
      </c>
      <c r="H11" s="117">
        <v>63</v>
      </c>
      <c r="I11" s="117"/>
      <c r="J11" s="117"/>
      <c r="K11" s="117">
        <v>80.66</v>
      </c>
      <c r="L11" s="21"/>
      <c r="M11" s="159"/>
      <c r="N11" s="117">
        <v>65</v>
      </c>
      <c r="O11" s="117"/>
      <c r="P11" s="38"/>
      <c r="Q11" s="21"/>
      <c r="R11" s="161">
        <f>COUNT(E11:Q11)</f>
        <v>5</v>
      </c>
      <c r="S11" s="22">
        <f>STDEVA(E11:Q11)/(SUM(E11:Q11)/COUNTIF(E11:Q11,"&gt;0"))</f>
        <v>0.12063794236084074</v>
      </c>
      <c r="T11" s="58">
        <f>1/R11*(SUM(E11:Q11))</f>
        <v>66.732</v>
      </c>
      <c r="U11" s="56">
        <f>T11</f>
        <v>66.732</v>
      </c>
      <c r="V11" s="259" t="s">
        <v>237</v>
      </c>
      <c r="W11" s="97">
        <v>64.9</v>
      </c>
    </row>
    <row r="12" spans="1:23" ht="155.25" customHeight="1">
      <c r="A12" s="44" t="s">
        <v>154</v>
      </c>
      <c r="B12" s="44" t="s">
        <v>32</v>
      </c>
      <c r="C12" s="41" t="s">
        <v>246</v>
      </c>
      <c r="D12" s="41" t="s">
        <v>157</v>
      </c>
      <c r="E12" s="21">
        <v>75</v>
      </c>
      <c r="F12" s="21"/>
      <c r="G12" s="21">
        <v>73</v>
      </c>
      <c r="H12" s="21"/>
      <c r="I12" s="21">
        <v>42</v>
      </c>
      <c r="J12" s="21"/>
      <c r="K12" s="21">
        <v>78.99</v>
      </c>
      <c r="L12" s="21">
        <v>88.9</v>
      </c>
      <c r="M12" s="167">
        <v>64.1</v>
      </c>
      <c r="N12" s="168"/>
      <c r="O12" s="21"/>
      <c r="P12" s="21"/>
      <c r="Q12" s="38"/>
      <c r="R12" s="20">
        <f>COUNT(E12:Q12)</f>
        <v>6</v>
      </c>
      <c r="S12" s="22">
        <f>STDEVA(E12:Q12)/(SUM(E12:Q12)/COUNTIF(E12:Q12,"&gt;0"))</f>
        <v>0.22839640060114053</v>
      </c>
      <c r="T12" s="58">
        <f>1/R12*(SUM(E12:Q12))</f>
        <v>70.33166666666666</v>
      </c>
      <c r="U12" s="56">
        <f>T12</f>
        <v>70.33166666666666</v>
      </c>
      <c r="V12" s="97">
        <v>63.03</v>
      </c>
      <c r="W12" s="97">
        <v>69.15</v>
      </c>
    </row>
    <row r="13" spans="1:21" ht="30.75" customHeight="1">
      <c r="A13" s="19"/>
      <c r="B13" s="19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0"/>
      <c r="S13" s="22"/>
      <c r="T13" s="21"/>
      <c r="U13" s="21"/>
    </row>
    <row r="14" spans="1:23" ht="39.75" customHeight="1">
      <c r="A14" s="382" t="s">
        <v>44</v>
      </c>
      <c r="B14" s="382" t="s">
        <v>27</v>
      </c>
      <c r="C14" s="382" t="s">
        <v>43</v>
      </c>
      <c r="D14" s="382" t="s">
        <v>16</v>
      </c>
      <c r="E14" s="385" t="s">
        <v>56</v>
      </c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75" t="s">
        <v>46</v>
      </c>
      <c r="S14" s="375" t="s">
        <v>47</v>
      </c>
      <c r="T14" s="399" t="s">
        <v>209</v>
      </c>
      <c r="U14" s="401" t="s">
        <v>384</v>
      </c>
      <c r="V14" s="372" t="s">
        <v>221</v>
      </c>
      <c r="W14" s="371" t="s">
        <v>238</v>
      </c>
    </row>
    <row r="15" spans="1:23" ht="61.5" customHeight="1">
      <c r="A15" s="382"/>
      <c r="B15" s="382"/>
      <c r="C15" s="382"/>
      <c r="D15" s="382"/>
      <c r="E15" s="324" t="s">
        <v>396</v>
      </c>
      <c r="F15" s="324" t="s">
        <v>403</v>
      </c>
      <c r="G15" s="324" t="s">
        <v>404</v>
      </c>
      <c r="H15" s="324" t="s">
        <v>435</v>
      </c>
      <c r="I15" s="395" t="s">
        <v>412</v>
      </c>
      <c r="J15" s="335" t="s">
        <v>319</v>
      </c>
      <c r="K15" s="335" t="s">
        <v>284</v>
      </c>
      <c r="L15" s="335" t="s">
        <v>285</v>
      </c>
      <c r="M15" s="387" t="s">
        <v>315</v>
      </c>
      <c r="N15" s="387"/>
      <c r="O15" s="383"/>
      <c r="P15" s="394"/>
      <c r="Q15" s="380"/>
      <c r="R15" s="376"/>
      <c r="S15" s="376"/>
      <c r="T15" s="400"/>
      <c r="U15" s="402"/>
      <c r="V15" s="373"/>
      <c r="W15" s="371"/>
    </row>
    <row r="16" spans="1:23" ht="70.5" customHeight="1">
      <c r="A16" s="382"/>
      <c r="B16" s="382"/>
      <c r="C16" s="382"/>
      <c r="D16" s="382"/>
      <c r="E16" s="386"/>
      <c r="F16" s="325"/>
      <c r="G16" s="325"/>
      <c r="H16" s="325"/>
      <c r="I16" s="396"/>
      <c r="J16" s="336"/>
      <c r="K16" s="336"/>
      <c r="L16" s="336"/>
      <c r="M16" s="388"/>
      <c r="N16" s="388"/>
      <c r="O16" s="384"/>
      <c r="P16" s="325"/>
      <c r="Q16" s="393"/>
      <c r="R16" s="377"/>
      <c r="S16" s="377"/>
      <c r="T16" s="400"/>
      <c r="U16" s="402"/>
      <c r="V16" s="374"/>
      <c r="W16" s="371"/>
    </row>
    <row r="17" spans="1:21" ht="34.5" customHeight="1">
      <c r="A17" s="378" t="s">
        <v>79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</row>
    <row r="18" spans="1:23" ht="91.5" customHeight="1">
      <c r="A18" s="19" t="s">
        <v>45</v>
      </c>
      <c r="B18" s="141" t="s">
        <v>28</v>
      </c>
      <c r="C18" s="1" t="s">
        <v>121</v>
      </c>
      <c r="D18" s="45" t="s">
        <v>242</v>
      </c>
      <c r="E18" s="60">
        <v>75</v>
      </c>
      <c r="F18" s="60">
        <v>60</v>
      </c>
      <c r="G18" s="60">
        <v>69</v>
      </c>
      <c r="H18" s="60">
        <v>44</v>
      </c>
      <c r="I18" s="158">
        <v>81.1</v>
      </c>
      <c r="J18" s="125"/>
      <c r="K18" s="125"/>
      <c r="L18" s="125"/>
      <c r="M18" s="125">
        <v>69</v>
      </c>
      <c r="N18" s="158"/>
      <c r="O18" s="38"/>
      <c r="P18" s="38"/>
      <c r="Q18" s="38"/>
      <c r="R18" s="20">
        <f aca="true" t="shared" si="0" ref="R18:R23">COUNT(E18:Q18)</f>
        <v>6</v>
      </c>
      <c r="S18" s="22">
        <f aca="true" t="shared" si="1" ref="S18:S23">STDEVA(E18:Q18)/(SUM(E18:Q18)/COUNTIF(E18:Q18,"&gt;0"))</f>
        <v>0.19607843248604298</v>
      </c>
      <c r="T18" s="58">
        <f aca="true" t="shared" si="2" ref="T18:T23">1/R18*(SUM(E18:Q18))</f>
        <v>66.35</v>
      </c>
      <c r="U18" s="56">
        <f aca="true" t="shared" si="3" ref="U18:U23">T18</f>
        <v>66.35</v>
      </c>
      <c r="V18" s="96">
        <v>62.67</v>
      </c>
      <c r="W18" s="96">
        <v>63.35</v>
      </c>
    </row>
    <row r="19" spans="1:23" ht="85.5" customHeight="1">
      <c r="A19" s="19" t="s">
        <v>45</v>
      </c>
      <c r="B19" s="141" t="s">
        <v>28</v>
      </c>
      <c r="C19" s="1" t="s">
        <v>122</v>
      </c>
      <c r="D19" s="45" t="s">
        <v>247</v>
      </c>
      <c r="E19" s="60">
        <v>85</v>
      </c>
      <c r="F19" s="267"/>
      <c r="G19" s="267">
        <v>70</v>
      </c>
      <c r="H19" s="267"/>
      <c r="I19" s="159">
        <v>81.1</v>
      </c>
      <c r="J19" s="166">
        <v>63.85</v>
      </c>
      <c r="K19" s="166">
        <v>56.13</v>
      </c>
      <c r="L19" s="166"/>
      <c r="M19" s="166"/>
      <c r="N19" s="159"/>
      <c r="O19" s="38"/>
      <c r="P19" s="38"/>
      <c r="Q19" s="38"/>
      <c r="R19" s="20">
        <f t="shared" si="0"/>
        <v>5</v>
      </c>
      <c r="S19" s="22">
        <f t="shared" si="1"/>
        <v>0.16777089129422226</v>
      </c>
      <c r="T19" s="58">
        <f t="shared" si="2"/>
        <v>71.216</v>
      </c>
      <c r="U19" s="56">
        <f t="shared" si="3"/>
        <v>71.216</v>
      </c>
      <c r="V19" s="97">
        <v>67.04</v>
      </c>
      <c r="W19" s="97">
        <v>66.66</v>
      </c>
    </row>
    <row r="20" spans="1:23" ht="116.25" customHeight="1">
      <c r="A20" s="19" t="s">
        <v>52</v>
      </c>
      <c r="B20" s="19" t="s">
        <v>28</v>
      </c>
      <c r="C20" s="20" t="s">
        <v>205</v>
      </c>
      <c r="D20" s="20" t="s">
        <v>207</v>
      </c>
      <c r="E20" s="38">
        <v>140</v>
      </c>
      <c r="F20" s="268">
        <v>150</v>
      </c>
      <c r="G20" s="268">
        <v>105</v>
      </c>
      <c r="H20" s="268">
        <v>140</v>
      </c>
      <c r="I20" s="159"/>
      <c r="J20" s="166"/>
      <c r="K20" s="166"/>
      <c r="L20" s="166"/>
      <c r="M20" s="166">
        <v>93</v>
      </c>
      <c r="N20" s="159"/>
      <c r="O20" s="179"/>
      <c r="P20" s="38"/>
      <c r="Q20" s="38"/>
      <c r="R20" s="20">
        <f t="shared" si="0"/>
        <v>5</v>
      </c>
      <c r="S20" s="22">
        <f t="shared" si="1"/>
        <v>0.19893308979142713</v>
      </c>
      <c r="T20" s="58">
        <f t="shared" si="2"/>
        <v>125.60000000000001</v>
      </c>
      <c r="U20" s="56">
        <f t="shared" si="3"/>
        <v>125.60000000000001</v>
      </c>
      <c r="V20" s="97">
        <v>102.07</v>
      </c>
      <c r="W20" s="97">
        <v>102.78</v>
      </c>
    </row>
    <row r="21" spans="1:23" ht="116.25" customHeight="1">
      <c r="A21" s="113" t="s">
        <v>52</v>
      </c>
      <c r="B21" s="114" t="s">
        <v>28</v>
      </c>
      <c r="C21" s="115" t="s">
        <v>205</v>
      </c>
      <c r="D21" s="115" t="s">
        <v>157</v>
      </c>
      <c r="E21" s="38">
        <v>120</v>
      </c>
      <c r="F21" s="268"/>
      <c r="G21" s="268">
        <v>108</v>
      </c>
      <c r="H21" s="268"/>
      <c r="I21" s="159"/>
      <c r="J21" s="166"/>
      <c r="K21" s="166"/>
      <c r="L21" s="166">
        <v>110.18</v>
      </c>
      <c r="M21" s="166"/>
      <c r="N21" s="159"/>
      <c r="O21" s="38"/>
      <c r="P21" s="38"/>
      <c r="Q21" s="38"/>
      <c r="R21" s="20">
        <f t="shared" si="0"/>
        <v>3</v>
      </c>
      <c r="S21" s="22">
        <f t="shared" si="1"/>
        <v>0.056708019656970025</v>
      </c>
      <c r="T21" s="58">
        <f t="shared" si="2"/>
        <v>112.72666666666666</v>
      </c>
      <c r="U21" s="56">
        <f t="shared" si="3"/>
        <v>112.72666666666666</v>
      </c>
      <c r="V21" s="97">
        <v>101.73</v>
      </c>
      <c r="W21" s="97">
        <v>105.09</v>
      </c>
    </row>
    <row r="22" spans="1:23" ht="92.25" customHeight="1">
      <c r="A22" s="23" t="s">
        <v>63</v>
      </c>
      <c r="B22" s="23" t="s">
        <v>28</v>
      </c>
      <c r="C22" s="20" t="s">
        <v>323</v>
      </c>
      <c r="D22" s="20" t="s">
        <v>207</v>
      </c>
      <c r="E22" s="38"/>
      <c r="F22" s="268"/>
      <c r="G22" s="268">
        <v>80</v>
      </c>
      <c r="H22" s="268">
        <v>84</v>
      </c>
      <c r="I22" s="251">
        <v>81.1</v>
      </c>
      <c r="J22" s="166"/>
      <c r="K22" s="166"/>
      <c r="L22" s="166"/>
      <c r="M22" s="166">
        <v>96</v>
      </c>
      <c r="N22" s="159"/>
      <c r="O22" s="38"/>
      <c r="P22" s="38"/>
      <c r="Q22" s="38"/>
      <c r="R22" s="20">
        <f t="shared" si="0"/>
        <v>4</v>
      </c>
      <c r="S22" s="22">
        <f t="shared" si="1"/>
        <v>0.08614917603266375</v>
      </c>
      <c r="T22" s="58">
        <f t="shared" si="2"/>
        <v>85.275</v>
      </c>
      <c r="U22" s="56">
        <f t="shared" si="3"/>
        <v>85.275</v>
      </c>
      <c r="V22" s="97">
        <v>68.23</v>
      </c>
      <c r="W22" s="97">
        <v>73.58</v>
      </c>
    </row>
    <row r="23" spans="1:23" ht="120" customHeight="1">
      <c r="A23" s="146" t="s">
        <v>63</v>
      </c>
      <c r="B23" s="147" t="s">
        <v>28</v>
      </c>
      <c r="C23" s="115" t="s">
        <v>323</v>
      </c>
      <c r="D23" s="20" t="s">
        <v>248</v>
      </c>
      <c r="E23" s="38">
        <v>75</v>
      </c>
      <c r="F23" s="268"/>
      <c r="G23" s="268">
        <v>84</v>
      </c>
      <c r="H23" s="268"/>
      <c r="I23" s="159">
        <v>81.1</v>
      </c>
      <c r="J23" s="166"/>
      <c r="K23" s="166"/>
      <c r="L23" s="166"/>
      <c r="M23" s="166">
        <v>73</v>
      </c>
      <c r="N23" s="159"/>
      <c r="O23" s="38"/>
      <c r="P23" s="38"/>
      <c r="Q23" s="38"/>
      <c r="R23" s="161">
        <f t="shared" si="0"/>
        <v>4</v>
      </c>
      <c r="S23" s="22">
        <f t="shared" si="1"/>
        <v>0.06568609230959561</v>
      </c>
      <c r="T23" s="58">
        <f t="shared" si="2"/>
        <v>78.275</v>
      </c>
      <c r="U23" s="56">
        <f t="shared" si="3"/>
        <v>78.275</v>
      </c>
      <c r="V23" s="117" t="s">
        <v>237</v>
      </c>
      <c r="W23" s="97">
        <v>61.93</v>
      </c>
    </row>
    <row r="24" spans="1:21" ht="29.25" customHeight="1">
      <c r="A24" s="19"/>
      <c r="B24" s="19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0"/>
      <c r="S24" s="22"/>
      <c r="T24" s="21"/>
      <c r="U24" s="21"/>
    </row>
    <row r="25" spans="1:23" ht="25.5" customHeight="1">
      <c r="A25" s="382" t="s">
        <v>44</v>
      </c>
      <c r="B25" s="382" t="s">
        <v>27</v>
      </c>
      <c r="C25" s="382" t="s">
        <v>43</v>
      </c>
      <c r="D25" s="382" t="s">
        <v>16</v>
      </c>
      <c r="E25" s="385" t="s">
        <v>56</v>
      </c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2" t="s">
        <v>46</v>
      </c>
      <c r="S25" s="382" t="s">
        <v>47</v>
      </c>
      <c r="T25" s="399" t="s">
        <v>209</v>
      </c>
      <c r="U25" s="401" t="s">
        <v>384</v>
      </c>
      <c r="V25" s="372" t="s">
        <v>221</v>
      </c>
      <c r="W25" s="371" t="s">
        <v>238</v>
      </c>
    </row>
    <row r="26" spans="1:23" ht="61.5" customHeight="1">
      <c r="A26" s="382"/>
      <c r="B26" s="382"/>
      <c r="C26" s="382"/>
      <c r="D26" s="382"/>
      <c r="E26" s="380" t="s">
        <v>396</v>
      </c>
      <c r="F26" s="380" t="s">
        <v>403</v>
      </c>
      <c r="G26" s="380" t="s">
        <v>405</v>
      </c>
      <c r="H26" s="380" t="s">
        <v>436</v>
      </c>
      <c r="I26" s="380" t="s">
        <v>434</v>
      </c>
      <c r="J26" s="380" t="s">
        <v>407</v>
      </c>
      <c r="K26" s="380" t="s">
        <v>412</v>
      </c>
      <c r="L26" s="380" t="s">
        <v>320</v>
      </c>
      <c r="M26" s="383" t="s">
        <v>287</v>
      </c>
      <c r="N26" s="383" t="s">
        <v>281</v>
      </c>
      <c r="O26" s="383" t="s">
        <v>285</v>
      </c>
      <c r="P26" s="398" t="s">
        <v>321</v>
      </c>
      <c r="Q26" s="309" t="s">
        <v>315</v>
      </c>
      <c r="R26" s="382"/>
      <c r="S26" s="382"/>
      <c r="T26" s="400"/>
      <c r="U26" s="402"/>
      <c r="V26" s="373"/>
      <c r="W26" s="371"/>
    </row>
    <row r="27" spans="1:23" ht="66.75" customHeight="1">
      <c r="A27" s="382"/>
      <c r="B27" s="382"/>
      <c r="C27" s="382"/>
      <c r="D27" s="382"/>
      <c r="E27" s="391"/>
      <c r="F27" s="381"/>
      <c r="G27" s="381"/>
      <c r="H27" s="381"/>
      <c r="I27" s="381"/>
      <c r="J27" s="393"/>
      <c r="K27" s="381"/>
      <c r="L27" s="392"/>
      <c r="M27" s="384"/>
      <c r="N27" s="384"/>
      <c r="O27" s="384"/>
      <c r="P27" s="390"/>
      <c r="Q27" s="390"/>
      <c r="R27" s="382"/>
      <c r="S27" s="382"/>
      <c r="T27" s="400"/>
      <c r="U27" s="402"/>
      <c r="V27" s="374"/>
      <c r="W27" s="371"/>
    </row>
    <row r="28" spans="1:21" ht="35.25" customHeight="1">
      <c r="A28" s="378" t="s">
        <v>132</v>
      </c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</row>
    <row r="29" spans="1:23" ht="94.5" customHeight="1">
      <c r="A29" s="44" t="s">
        <v>48</v>
      </c>
      <c r="B29" s="44" t="s">
        <v>28</v>
      </c>
      <c r="C29" s="40" t="s">
        <v>107</v>
      </c>
      <c r="D29" s="41" t="s">
        <v>84</v>
      </c>
      <c r="E29" s="38">
        <v>285</v>
      </c>
      <c r="F29" s="38">
        <v>210</v>
      </c>
      <c r="G29" s="38">
        <v>270</v>
      </c>
      <c r="H29" s="38"/>
      <c r="I29" s="158"/>
      <c r="J29" s="38">
        <v>200</v>
      </c>
      <c r="K29" s="38">
        <v>266.16</v>
      </c>
      <c r="L29" s="38"/>
      <c r="M29" s="158"/>
      <c r="N29" s="125"/>
      <c r="O29" s="125"/>
      <c r="P29" s="38"/>
      <c r="Q29" s="38">
        <v>261</v>
      </c>
      <c r="R29" s="20">
        <f>COUNT(E29:Q29)</f>
        <v>6</v>
      </c>
      <c r="S29" s="22">
        <f>STDEVA(E29:Q29)/(SUM(E29:Q29)/COUNTIF(E29:Q29,"&gt;0"))</f>
        <v>0.14041239200638092</v>
      </c>
      <c r="T29" s="58">
        <f>1/R29*(SUM(E29:Q29))</f>
        <v>248.69333333333333</v>
      </c>
      <c r="U29" s="56">
        <f>T29</f>
        <v>248.69333333333333</v>
      </c>
      <c r="V29" s="96">
        <v>249.29</v>
      </c>
      <c r="W29" s="96">
        <v>251.63</v>
      </c>
    </row>
    <row r="30" spans="1:23" ht="60.75" customHeight="1">
      <c r="A30" s="44" t="s">
        <v>48</v>
      </c>
      <c r="B30" s="44" t="s">
        <v>28</v>
      </c>
      <c r="C30" s="40" t="s">
        <v>107</v>
      </c>
      <c r="D30" s="41" t="s">
        <v>85</v>
      </c>
      <c r="E30" s="38">
        <v>230</v>
      </c>
      <c r="F30" s="268">
        <v>210</v>
      </c>
      <c r="G30" s="268">
        <v>260</v>
      </c>
      <c r="H30" s="268"/>
      <c r="I30" s="159"/>
      <c r="J30" s="38"/>
      <c r="K30" s="38">
        <v>266.16</v>
      </c>
      <c r="L30" s="38"/>
      <c r="M30" s="159"/>
      <c r="N30" s="166"/>
      <c r="O30" s="166">
        <v>258.6</v>
      </c>
      <c r="P30" s="140"/>
      <c r="Q30" s="140">
        <v>286</v>
      </c>
      <c r="R30" s="20">
        <f>COUNT(E30:Q30)</f>
        <v>6</v>
      </c>
      <c r="S30" s="22">
        <f>STDEVA(E30:Q30)/(SUM(E30:Q30)/COUNTIF(E30:Q30,"&gt;0"))</f>
        <v>0.10820905400884787</v>
      </c>
      <c r="T30" s="58">
        <f>1/R30*(SUM(E30:Q30))</f>
        <v>251.79333333333335</v>
      </c>
      <c r="U30" s="56">
        <f>T30</f>
        <v>251.79333333333335</v>
      </c>
      <c r="V30" s="97">
        <v>275.72</v>
      </c>
      <c r="W30" s="97">
        <v>259.47</v>
      </c>
    </row>
    <row r="31" spans="1:23" ht="90" customHeight="1">
      <c r="A31" s="244" t="s">
        <v>49</v>
      </c>
      <c r="B31" s="239" t="s">
        <v>28</v>
      </c>
      <c r="C31" s="243" t="s">
        <v>355</v>
      </c>
      <c r="D31" s="215" t="s">
        <v>356</v>
      </c>
      <c r="E31" s="38">
        <v>260</v>
      </c>
      <c r="F31" s="268">
        <v>350</v>
      </c>
      <c r="G31" s="268">
        <v>275</v>
      </c>
      <c r="H31" s="268"/>
      <c r="I31" s="159">
        <v>236</v>
      </c>
      <c r="J31" s="38">
        <v>380</v>
      </c>
      <c r="K31" s="38"/>
      <c r="L31" s="38"/>
      <c r="M31" s="159"/>
      <c r="N31" s="166"/>
      <c r="O31" s="166"/>
      <c r="P31" s="140">
        <v>242.95</v>
      </c>
      <c r="Q31" s="140">
        <v>340.62</v>
      </c>
      <c r="R31" s="20">
        <f>COUNT(E31:Q31)</f>
        <v>7</v>
      </c>
      <c r="S31" s="22">
        <f>STDEVA(E31:Q31)/(SUM(E31:Q31)/COUNTIF(E31:Q31,"&gt;0"))</f>
        <v>0.1943184337216571</v>
      </c>
      <c r="T31" s="58">
        <f>1/R31*(SUM(E31:Q31))</f>
        <v>297.79571428571427</v>
      </c>
      <c r="U31" s="56">
        <f>T31</f>
        <v>297.79571428571427</v>
      </c>
      <c r="V31" s="117">
        <v>282.68</v>
      </c>
      <c r="W31" s="97">
        <v>296.44</v>
      </c>
    </row>
    <row r="32" spans="1:23" ht="95.25" customHeight="1">
      <c r="A32" s="44" t="s">
        <v>49</v>
      </c>
      <c r="B32" s="44" t="s">
        <v>28</v>
      </c>
      <c r="C32" s="40" t="s">
        <v>206</v>
      </c>
      <c r="D32" s="41" t="s">
        <v>85</v>
      </c>
      <c r="E32" s="21">
        <v>280</v>
      </c>
      <c r="F32" s="269">
        <v>360</v>
      </c>
      <c r="G32" s="269">
        <v>289</v>
      </c>
      <c r="H32" s="269"/>
      <c r="I32" s="167">
        <v>252</v>
      </c>
      <c r="J32" s="38">
        <v>380</v>
      </c>
      <c r="K32" s="38">
        <v>417.2</v>
      </c>
      <c r="L32" s="38">
        <v>284.7</v>
      </c>
      <c r="M32" s="159">
        <v>243.5</v>
      </c>
      <c r="N32" s="166">
        <v>288.15</v>
      </c>
      <c r="O32" s="166"/>
      <c r="P32" s="38"/>
      <c r="Q32" s="38"/>
      <c r="R32" s="20">
        <f>COUNT(E32:Q32)</f>
        <v>9</v>
      </c>
      <c r="S32" s="22">
        <f>STDEVA(E32:Q32)/(SUM(E32:Q32)/COUNTIF(E32:Q32,"&gt;0"))</f>
        <v>0.19435152022742505</v>
      </c>
      <c r="T32" s="58">
        <f>1/R32*(SUM(E32:Q32))</f>
        <v>310.50555555555553</v>
      </c>
      <c r="U32" s="56">
        <f>T32</f>
        <v>310.50555555555553</v>
      </c>
      <c r="V32" s="97">
        <v>285.77</v>
      </c>
      <c r="W32" s="97">
        <v>285.93</v>
      </c>
    </row>
    <row r="33" spans="1:21" ht="28.5" customHeight="1">
      <c r="A33" s="19"/>
      <c r="B33" s="19"/>
      <c r="C33" s="20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0"/>
      <c r="S33" s="22"/>
      <c r="T33" s="21"/>
      <c r="U33" s="21"/>
    </row>
    <row r="34" spans="1:23" ht="29.25" customHeight="1">
      <c r="A34" s="382" t="s">
        <v>44</v>
      </c>
      <c r="B34" s="382" t="s">
        <v>27</v>
      </c>
      <c r="C34" s="382" t="s">
        <v>43</v>
      </c>
      <c r="D34" s="382" t="s">
        <v>16</v>
      </c>
      <c r="E34" s="385" t="s">
        <v>56</v>
      </c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2" t="s">
        <v>46</v>
      </c>
      <c r="S34" s="375" t="s">
        <v>47</v>
      </c>
      <c r="T34" s="399" t="s">
        <v>209</v>
      </c>
      <c r="U34" s="401" t="s">
        <v>384</v>
      </c>
      <c r="V34" s="372" t="s">
        <v>221</v>
      </c>
      <c r="W34" s="371" t="s">
        <v>238</v>
      </c>
    </row>
    <row r="35" spans="1:23" ht="61.5" customHeight="1">
      <c r="A35" s="382"/>
      <c r="B35" s="382"/>
      <c r="C35" s="382"/>
      <c r="D35" s="382"/>
      <c r="E35" s="380" t="s">
        <v>396</v>
      </c>
      <c r="F35" s="380" t="s">
        <v>403</v>
      </c>
      <c r="G35" s="380" t="s">
        <v>406</v>
      </c>
      <c r="H35" s="380" t="s">
        <v>433</v>
      </c>
      <c r="I35" s="380" t="s">
        <v>434</v>
      </c>
      <c r="J35" s="383" t="s">
        <v>412</v>
      </c>
      <c r="K35" s="383" t="s">
        <v>281</v>
      </c>
      <c r="L35" s="383" t="s">
        <v>286</v>
      </c>
      <c r="M35" s="383" t="s">
        <v>308</v>
      </c>
      <c r="N35" s="387" t="s">
        <v>315</v>
      </c>
      <c r="O35" s="387"/>
      <c r="P35" s="286"/>
      <c r="Q35" s="380"/>
      <c r="R35" s="382"/>
      <c r="S35" s="376"/>
      <c r="T35" s="400"/>
      <c r="U35" s="402"/>
      <c r="V35" s="373"/>
      <c r="W35" s="371"/>
    </row>
    <row r="36" spans="1:23" ht="69.75" customHeight="1">
      <c r="A36" s="382"/>
      <c r="B36" s="382"/>
      <c r="C36" s="382"/>
      <c r="D36" s="382"/>
      <c r="E36" s="391"/>
      <c r="F36" s="381"/>
      <c r="G36" s="381"/>
      <c r="H36" s="381"/>
      <c r="I36" s="381"/>
      <c r="J36" s="384"/>
      <c r="K36" s="384"/>
      <c r="L36" s="384"/>
      <c r="M36" s="384"/>
      <c r="N36" s="388"/>
      <c r="O36" s="388"/>
      <c r="P36" s="287"/>
      <c r="Q36" s="391"/>
      <c r="R36" s="382"/>
      <c r="S36" s="377"/>
      <c r="T36" s="400"/>
      <c r="U36" s="402"/>
      <c r="V36" s="374"/>
      <c r="W36" s="371"/>
    </row>
    <row r="37" spans="1:21" ht="45.75" customHeight="1">
      <c r="A37" s="378" t="s">
        <v>74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</row>
    <row r="38" spans="1:23" ht="120">
      <c r="A38" s="44" t="s">
        <v>50</v>
      </c>
      <c r="B38" s="44" t="s">
        <v>28</v>
      </c>
      <c r="C38" s="41" t="s">
        <v>216</v>
      </c>
      <c r="D38" s="41" t="s">
        <v>217</v>
      </c>
      <c r="E38" s="21">
        <v>650</v>
      </c>
      <c r="F38" s="21">
        <v>760</v>
      </c>
      <c r="G38" s="21">
        <v>700</v>
      </c>
      <c r="H38" s="21"/>
      <c r="I38" s="116">
        <v>735</v>
      </c>
      <c r="J38" s="167">
        <v>801.79</v>
      </c>
      <c r="K38" s="168">
        <v>565</v>
      </c>
      <c r="L38" s="166">
        <v>582.57</v>
      </c>
      <c r="M38" s="205"/>
      <c r="N38" s="166"/>
      <c r="O38" s="166"/>
      <c r="P38" s="38"/>
      <c r="Q38" s="38"/>
      <c r="R38" s="20">
        <f>COUNT(E38:Q38)</f>
        <v>7</v>
      </c>
      <c r="S38" s="22">
        <f>STDEVA(E38:Q38)/(SUM(E38:Q38)/COUNTIF(E38:Q38,"&gt;0"))</f>
        <v>0.13073587700772768</v>
      </c>
      <c r="T38" s="58">
        <f>1/R38*(SUM(E38:Q38))</f>
        <v>684.9085714285713</v>
      </c>
      <c r="U38" s="56">
        <f>T38</f>
        <v>684.9085714285713</v>
      </c>
      <c r="V38" s="97">
        <v>619.51</v>
      </c>
      <c r="W38" s="96">
        <v>620.64</v>
      </c>
    </row>
    <row r="39" spans="1:23" ht="120">
      <c r="A39" s="230" t="s">
        <v>50</v>
      </c>
      <c r="B39" s="231" t="s">
        <v>28</v>
      </c>
      <c r="C39" s="215" t="s">
        <v>357</v>
      </c>
      <c r="D39" s="215" t="s">
        <v>358</v>
      </c>
      <c r="E39" s="21">
        <v>700</v>
      </c>
      <c r="F39" s="269">
        <v>730</v>
      </c>
      <c r="G39" s="269">
        <v>650</v>
      </c>
      <c r="H39" s="269">
        <v>680</v>
      </c>
      <c r="I39" s="167">
        <v>650</v>
      </c>
      <c r="J39" s="167"/>
      <c r="K39" s="168"/>
      <c r="L39" s="166"/>
      <c r="M39" s="205"/>
      <c r="N39" s="166">
        <v>678</v>
      </c>
      <c r="O39" s="158"/>
      <c r="P39" s="38"/>
      <c r="Q39" s="38"/>
      <c r="R39" s="20">
        <f>COUNT(E39:Q39)</f>
        <v>6</v>
      </c>
      <c r="S39" s="22">
        <f>STDEVA(E39:Q39)/(SUM(E39:Q39)/COUNTIF(E39:Q39,"&gt;0"))</f>
        <v>0.04496722228209807</v>
      </c>
      <c r="T39" s="58">
        <f>1/R39*(SUM(E39:Q39))</f>
        <v>681.3333333333333</v>
      </c>
      <c r="U39" s="56">
        <f>T39</f>
        <v>681.3333333333333</v>
      </c>
      <c r="V39" s="258">
        <v>630.3</v>
      </c>
      <c r="W39" s="97">
        <v>668.8</v>
      </c>
    </row>
    <row r="40" spans="1:23" ht="225" customHeight="1">
      <c r="A40" s="226" t="s">
        <v>359</v>
      </c>
      <c r="B40" s="227" t="s">
        <v>28</v>
      </c>
      <c r="C40" s="228" t="s">
        <v>360</v>
      </c>
      <c r="D40" s="228" t="s">
        <v>356</v>
      </c>
      <c r="E40" s="21">
        <v>450</v>
      </c>
      <c r="F40" s="21"/>
      <c r="G40" s="21">
        <v>550</v>
      </c>
      <c r="H40" s="21"/>
      <c r="I40" s="21"/>
      <c r="J40" s="167">
        <v>548.22</v>
      </c>
      <c r="K40" s="168">
        <v>531.1</v>
      </c>
      <c r="L40" s="166">
        <v>430.63</v>
      </c>
      <c r="M40" s="205">
        <v>358.21</v>
      </c>
      <c r="N40" s="166">
        <v>499</v>
      </c>
      <c r="O40" s="158"/>
      <c r="P40" s="38"/>
      <c r="Q40" s="38"/>
      <c r="R40" s="20">
        <f>COUNT(E40:Q40)</f>
        <v>7</v>
      </c>
      <c r="S40" s="22">
        <f>STDEVA(E40:Q40)/(SUM(E40:Q40)/COUNTIF(E40:Q40,"&gt;0"))</f>
        <v>0.1486792714241705</v>
      </c>
      <c r="T40" s="58">
        <f>1/R40*(SUM(E40:Q40))</f>
        <v>481.02285714285716</v>
      </c>
      <c r="U40" s="56">
        <f>T40</f>
        <v>481.02285714285716</v>
      </c>
      <c r="V40" s="117">
        <v>442.93</v>
      </c>
      <c r="W40" s="97">
        <v>463.61</v>
      </c>
    </row>
    <row r="42" ht="13.5" customHeight="1"/>
    <row r="43" ht="13.5" customHeight="1"/>
    <row r="44" spans="1:21" ht="51.75" customHeight="1">
      <c r="A44" s="397" t="s">
        <v>322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</row>
    <row r="45" spans="1:21" ht="40.5" customHeight="1">
      <c r="A45" s="127" t="s">
        <v>179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</row>
    <row r="46" spans="1:21" ht="15" customHeight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</row>
    <row r="47" spans="1:21" ht="15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</row>
  </sheetData>
  <sheetProtection/>
  <mergeCells count="101">
    <mergeCell ref="U25:U27"/>
    <mergeCell ref="Q35:Q36"/>
    <mergeCell ref="R34:R36"/>
    <mergeCell ref="J26:J27"/>
    <mergeCell ref="F35:F36"/>
    <mergeCell ref="G5:G6"/>
    <mergeCell ref="U4:U6"/>
    <mergeCell ref="U14:U16"/>
    <mergeCell ref="T14:T16"/>
    <mergeCell ref="S14:S16"/>
    <mergeCell ref="T34:T36"/>
    <mergeCell ref="T4:T6"/>
    <mergeCell ref="U34:U36"/>
    <mergeCell ref="H35:H36"/>
    <mergeCell ref="I26:I27"/>
    <mergeCell ref="I35:I36"/>
    <mergeCell ref="H15:H16"/>
    <mergeCell ref="O15:O16"/>
    <mergeCell ref="I5:I6"/>
    <mergeCell ref="H5:H6"/>
    <mergeCell ref="A44:U44"/>
    <mergeCell ref="C34:C36"/>
    <mergeCell ref="E35:E36"/>
    <mergeCell ref="P26:P27"/>
    <mergeCell ref="S25:S27"/>
    <mergeCell ref="N26:N27"/>
    <mergeCell ref="A34:A36"/>
    <mergeCell ref="T25:T27"/>
    <mergeCell ref="C25:C27"/>
    <mergeCell ref="E34:Q34"/>
    <mergeCell ref="B34:B36"/>
    <mergeCell ref="M35:M36"/>
    <mergeCell ref="G26:G27"/>
    <mergeCell ref="B25:B27"/>
    <mergeCell ref="E26:E27"/>
    <mergeCell ref="K35:K36"/>
    <mergeCell ref="F26:F27"/>
    <mergeCell ref="G35:G36"/>
    <mergeCell ref="O35:O36"/>
    <mergeCell ref="J35:J36"/>
    <mergeCell ref="D25:D27"/>
    <mergeCell ref="N35:N36"/>
    <mergeCell ref="H26:H27"/>
    <mergeCell ref="L35:L36"/>
    <mergeCell ref="A25:A27"/>
    <mergeCell ref="N15:N16"/>
    <mergeCell ref="Q15:Q16"/>
    <mergeCell ref="P15:P16"/>
    <mergeCell ref="L15:L16"/>
    <mergeCell ref="D14:D16"/>
    <mergeCell ref="Q26:Q27"/>
    <mergeCell ref="I15:I16"/>
    <mergeCell ref="D34:D36"/>
    <mergeCell ref="E5:E6"/>
    <mergeCell ref="J5:J6"/>
    <mergeCell ref="Q5:Q6"/>
    <mergeCell ref="E4:Q4"/>
    <mergeCell ref="N5:N6"/>
    <mergeCell ref="O26:O27"/>
    <mergeCell ref="L26:L27"/>
    <mergeCell ref="E25:Q25"/>
    <mergeCell ref="G15:G16"/>
    <mergeCell ref="F15:F16"/>
    <mergeCell ref="O5:O6"/>
    <mergeCell ref="A7:U7"/>
    <mergeCell ref="F5:F6"/>
    <mergeCell ref="C14:C16"/>
    <mergeCell ref="R1:T1"/>
    <mergeCell ref="A3:T3"/>
    <mergeCell ref="A4:A6"/>
    <mergeCell ref="B4:B6"/>
    <mergeCell ref="C4:C6"/>
    <mergeCell ref="L5:L6"/>
    <mergeCell ref="A37:U37"/>
    <mergeCell ref="A14:A16"/>
    <mergeCell ref="A28:U28"/>
    <mergeCell ref="S34:S36"/>
    <mergeCell ref="R25:R27"/>
    <mergeCell ref="M5:M6"/>
    <mergeCell ref="D4:D6"/>
    <mergeCell ref="E14:Q14"/>
    <mergeCell ref="R4:R6"/>
    <mergeCell ref="M26:M27"/>
    <mergeCell ref="R14:R16"/>
    <mergeCell ref="A17:U17"/>
    <mergeCell ref="S4:S6"/>
    <mergeCell ref="K5:K6"/>
    <mergeCell ref="K15:K16"/>
    <mergeCell ref="K26:K27"/>
    <mergeCell ref="B14:B16"/>
    <mergeCell ref="J15:J16"/>
    <mergeCell ref="E15:E16"/>
    <mergeCell ref="M15:M16"/>
    <mergeCell ref="W4:W6"/>
    <mergeCell ref="W14:W16"/>
    <mergeCell ref="W25:W27"/>
    <mergeCell ref="W34:W36"/>
    <mergeCell ref="V34:V36"/>
    <mergeCell ref="V14:V16"/>
    <mergeCell ref="V4:V6"/>
    <mergeCell ref="V25:V27"/>
  </mergeCells>
  <hyperlinks>
    <hyperlink ref="Q26" r:id="rId1" display="https://tver.price.ru"/>
    <hyperlink ref="N5" r:id="rId2" display="https://tver.price.ru/"/>
    <hyperlink ref="M15" r:id="rId3" display="https://tver.price.ru/"/>
    <hyperlink ref="N35" r:id="rId4" display="https://tver.price.ru/"/>
  </hyperlink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49"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zoomScale="55" zoomScaleNormal="55" zoomScalePageLayoutView="0" workbookViewId="0" topLeftCell="A66">
      <pane xSplit="1" topLeftCell="B1" activePane="topRight" state="frozen"/>
      <selection pane="topLeft" activeCell="A1" sqref="A1"/>
      <selection pane="topRight" activeCell="W47" sqref="W47"/>
    </sheetView>
  </sheetViews>
  <sheetFormatPr defaultColWidth="9.140625" defaultRowHeight="15"/>
  <cols>
    <col min="1" max="1" width="22.28125" style="46" customWidth="1"/>
    <col min="2" max="2" width="9.28125" style="46" customWidth="1"/>
    <col min="3" max="3" width="34.421875" style="46" customWidth="1"/>
    <col min="4" max="4" width="21.421875" style="46" customWidth="1"/>
    <col min="5" max="6" width="15.7109375" style="47" customWidth="1"/>
    <col min="7" max="7" width="14.00390625" style="47" customWidth="1"/>
    <col min="8" max="8" width="14.7109375" style="180" customWidth="1"/>
    <col min="9" max="9" width="14.7109375" style="47" customWidth="1"/>
    <col min="10" max="10" width="14.7109375" style="180" customWidth="1"/>
    <col min="11" max="12" width="14.7109375" style="47" customWidth="1"/>
    <col min="13" max="19" width="14.7109375" style="180" customWidth="1"/>
    <col min="20" max="20" width="13.140625" style="47" customWidth="1"/>
    <col min="21" max="21" width="18.28125" style="47" customWidth="1"/>
    <col min="22" max="22" width="25.28125" style="47" customWidth="1"/>
    <col min="23" max="23" width="17.57421875" style="47" customWidth="1"/>
    <col min="24" max="24" width="14.57421875" style="47" customWidth="1"/>
    <col min="25" max="25" width="14.28125" style="46" customWidth="1"/>
    <col min="26" max="16384" width="9.140625" style="46" customWidth="1"/>
  </cols>
  <sheetData>
    <row r="1" spans="20:23" ht="19.5" customHeight="1">
      <c r="T1" s="403" t="s">
        <v>62</v>
      </c>
      <c r="U1" s="403"/>
      <c r="V1" s="403"/>
      <c r="W1" s="46"/>
    </row>
    <row r="2" ht="15" customHeight="1"/>
    <row r="3" spans="1:23" ht="39" customHeight="1">
      <c r="A3" s="404" t="s">
        <v>391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6"/>
    </row>
    <row r="4" spans="1:25" s="48" customFormat="1" ht="24.75" customHeight="1">
      <c r="A4" s="375" t="s">
        <v>44</v>
      </c>
      <c r="B4" s="375" t="s">
        <v>27</v>
      </c>
      <c r="C4" s="375" t="s">
        <v>43</v>
      </c>
      <c r="D4" s="375" t="s">
        <v>15</v>
      </c>
      <c r="E4" s="405" t="s">
        <v>56</v>
      </c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375" t="s">
        <v>46</v>
      </c>
      <c r="U4" s="375" t="s">
        <v>47</v>
      </c>
      <c r="V4" s="406" t="s">
        <v>210</v>
      </c>
      <c r="W4" s="401" t="s">
        <v>392</v>
      </c>
      <c r="X4" s="311" t="s">
        <v>221</v>
      </c>
      <c r="Y4" s="322" t="s">
        <v>238</v>
      </c>
    </row>
    <row r="5" spans="1:25" s="48" customFormat="1" ht="150.75" customHeight="1">
      <c r="A5" s="408"/>
      <c r="B5" s="408"/>
      <c r="C5" s="408"/>
      <c r="D5" s="408"/>
      <c r="E5" s="266" t="s">
        <v>396</v>
      </c>
      <c r="F5" s="266" t="s">
        <v>412</v>
      </c>
      <c r="G5" s="288" t="s">
        <v>306</v>
      </c>
      <c r="H5" s="291" t="s">
        <v>288</v>
      </c>
      <c r="I5" s="292" t="s">
        <v>289</v>
      </c>
      <c r="J5" s="292" t="s">
        <v>281</v>
      </c>
      <c r="K5" s="292" t="s">
        <v>290</v>
      </c>
      <c r="L5" s="292" t="s">
        <v>291</v>
      </c>
      <c r="M5" s="291" t="s">
        <v>311</v>
      </c>
      <c r="N5" s="293" t="s">
        <v>309</v>
      </c>
      <c r="O5" s="293" t="s">
        <v>315</v>
      </c>
      <c r="P5" s="204"/>
      <c r="Q5" s="294"/>
      <c r="R5" s="295"/>
      <c r="S5" s="296"/>
      <c r="T5" s="408"/>
      <c r="U5" s="408"/>
      <c r="V5" s="407"/>
      <c r="W5" s="401"/>
      <c r="X5" s="313"/>
      <c r="Y5" s="322"/>
    </row>
    <row r="6" spans="1:24" s="49" customFormat="1" ht="35.25" customHeight="1">
      <c r="A6" s="338" t="s">
        <v>33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131"/>
    </row>
    <row r="7" spans="1:25" s="49" customFormat="1" ht="95.25" customHeight="1">
      <c r="A7" s="87" t="s">
        <v>159</v>
      </c>
      <c r="B7" s="118" t="s">
        <v>28</v>
      </c>
      <c r="C7" s="119" t="s">
        <v>232</v>
      </c>
      <c r="D7" s="119" t="s">
        <v>86</v>
      </c>
      <c r="E7" s="81">
        <v>85</v>
      </c>
      <c r="F7" s="81">
        <v>84.46</v>
      </c>
      <c r="G7" s="81"/>
      <c r="H7" s="181"/>
      <c r="I7" s="171"/>
      <c r="J7" s="192">
        <v>91.16</v>
      </c>
      <c r="K7" s="171"/>
      <c r="L7" s="171"/>
      <c r="M7" s="207"/>
      <c r="N7" s="260">
        <v>97.99</v>
      </c>
      <c r="O7" s="206">
        <v>98</v>
      </c>
      <c r="P7" s="149"/>
      <c r="Q7" s="208"/>
      <c r="R7" s="208"/>
      <c r="S7" s="149"/>
      <c r="T7" s="82">
        <f aca="true" t="shared" si="0" ref="T7:T25">COUNT(E7:S7)</f>
        <v>5</v>
      </c>
      <c r="U7" s="83">
        <f aca="true" t="shared" si="1" ref="U7:U25">STDEVA(E7:S7)/(SUM(E7:S7)/COUNTIF(E7:S7,"&gt;0"))</f>
        <v>0.07266448591904727</v>
      </c>
      <c r="V7" s="84">
        <f aca="true" t="shared" si="2" ref="V7:V25">1/T7*(SUM(E7:S7))</f>
        <v>91.322</v>
      </c>
      <c r="W7" s="89">
        <f>V7</f>
        <v>91.322</v>
      </c>
      <c r="X7" s="105">
        <v>80.72</v>
      </c>
      <c r="Y7" s="104">
        <v>91.38</v>
      </c>
    </row>
    <row r="8" spans="1:25" s="49" customFormat="1" ht="95.25" customHeight="1">
      <c r="A8" s="233" t="s">
        <v>159</v>
      </c>
      <c r="B8" s="234" t="s">
        <v>28</v>
      </c>
      <c r="C8" s="235" t="s">
        <v>361</v>
      </c>
      <c r="D8" s="235" t="s">
        <v>86</v>
      </c>
      <c r="E8" s="81">
        <v>90</v>
      </c>
      <c r="F8" s="81"/>
      <c r="G8" s="81"/>
      <c r="H8" s="181">
        <v>77.03</v>
      </c>
      <c r="I8" s="171"/>
      <c r="J8" s="192"/>
      <c r="K8" s="171"/>
      <c r="L8" s="171"/>
      <c r="M8" s="208"/>
      <c r="N8" s="206">
        <v>89.99</v>
      </c>
      <c r="O8" s="206"/>
      <c r="P8" s="149"/>
      <c r="Q8" s="208"/>
      <c r="R8" s="208"/>
      <c r="S8" s="149"/>
      <c r="T8" s="82">
        <f t="shared" si="0"/>
        <v>3</v>
      </c>
      <c r="U8" s="83">
        <f t="shared" si="1"/>
        <v>0.08737080277767577</v>
      </c>
      <c r="V8" s="84">
        <f t="shared" si="2"/>
        <v>85.67333333333332</v>
      </c>
      <c r="W8" s="89">
        <f aca="true" t="shared" si="3" ref="W8:W20">V8</f>
        <v>85.67333333333332</v>
      </c>
      <c r="X8" s="260">
        <v>80.67</v>
      </c>
      <c r="Y8" s="105">
        <v>78.23</v>
      </c>
    </row>
    <row r="9" spans="1:25" s="49" customFormat="1" ht="95.25" customHeight="1">
      <c r="A9" s="87" t="s">
        <v>159</v>
      </c>
      <c r="B9" s="118" t="s">
        <v>28</v>
      </c>
      <c r="C9" s="119" t="s">
        <v>249</v>
      </c>
      <c r="D9" s="119" t="s">
        <v>86</v>
      </c>
      <c r="E9" s="81">
        <v>98</v>
      </c>
      <c r="F9" s="81"/>
      <c r="G9" s="81"/>
      <c r="H9" s="149"/>
      <c r="I9" s="81"/>
      <c r="J9" s="149"/>
      <c r="K9" s="81"/>
      <c r="L9" s="81"/>
      <c r="M9" s="208">
        <v>72</v>
      </c>
      <c r="N9" s="206">
        <v>113.99</v>
      </c>
      <c r="O9" s="206">
        <v>120</v>
      </c>
      <c r="P9" s="149"/>
      <c r="Q9" s="208"/>
      <c r="R9" s="208"/>
      <c r="S9" s="149"/>
      <c r="T9" s="82">
        <f t="shared" si="0"/>
        <v>4</v>
      </c>
      <c r="U9" s="83">
        <f t="shared" si="1"/>
        <v>0.21233783658149014</v>
      </c>
      <c r="V9" s="84">
        <f t="shared" si="2"/>
        <v>100.9975</v>
      </c>
      <c r="W9" s="89">
        <f t="shared" si="3"/>
        <v>100.9975</v>
      </c>
      <c r="X9" s="105" t="s">
        <v>237</v>
      </c>
      <c r="Y9" s="105">
        <v>98</v>
      </c>
    </row>
    <row r="10" spans="1:25" s="49" customFormat="1" ht="84.75" customHeight="1">
      <c r="A10" s="79" t="s">
        <v>53</v>
      </c>
      <c r="B10" s="79" t="s">
        <v>28</v>
      </c>
      <c r="C10" s="80" t="s">
        <v>166</v>
      </c>
      <c r="D10" s="80" t="s">
        <v>86</v>
      </c>
      <c r="E10" s="81">
        <v>90</v>
      </c>
      <c r="F10" s="81">
        <v>99.68</v>
      </c>
      <c r="G10" s="81"/>
      <c r="H10" s="149">
        <v>76.7</v>
      </c>
      <c r="I10" s="170"/>
      <c r="J10" s="191"/>
      <c r="K10" s="170"/>
      <c r="L10" s="170"/>
      <c r="M10" s="208"/>
      <c r="N10" s="206">
        <v>104.98</v>
      </c>
      <c r="O10" s="206"/>
      <c r="P10" s="149"/>
      <c r="Q10" s="208"/>
      <c r="R10" s="208"/>
      <c r="S10" s="149"/>
      <c r="T10" s="82">
        <f t="shared" si="0"/>
        <v>4</v>
      </c>
      <c r="U10" s="83">
        <f t="shared" si="1"/>
        <v>0.1337729354103066</v>
      </c>
      <c r="V10" s="84">
        <f t="shared" si="2"/>
        <v>92.84</v>
      </c>
      <c r="W10" s="89">
        <f t="shared" si="3"/>
        <v>92.84</v>
      </c>
      <c r="X10" s="105">
        <v>89.9</v>
      </c>
      <c r="Y10" s="105">
        <v>90.56</v>
      </c>
    </row>
    <row r="11" spans="1:25" s="49" customFormat="1" ht="84.75" customHeight="1">
      <c r="A11" s="87" t="s">
        <v>53</v>
      </c>
      <c r="B11" s="118" t="s">
        <v>28</v>
      </c>
      <c r="C11" s="119" t="s">
        <v>233</v>
      </c>
      <c r="D11" s="119" t="s">
        <v>86</v>
      </c>
      <c r="E11" s="81">
        <v>120</v>
      </c>
      <c r="F11" s="81"/>
      <c r="G11" s="81"/>
      <c r="H11" s="181"/>
      <c r="I11" s="171">
        <v>72</v>
      </c>
      <c r="J11" s="192">
        <v>90.77</v>
      </c>
      <c r="K11" s="171"/>
      <c r="L11" s="171"/>
      <c r="M11" s="208"/>
      <c r="N11" s="206"/>
      <c r="O11" s="206"/>
      <c r="P11" s="149"/>
      <c r="Q11" s="208"/>
      <c r="R11" s="208"/>
      <c r="S11" s="149"/>
      <c r="T11" s="82">
        <f t="shared" si="0"/>
        <v>3</v>
      </c>
      <c r="U11" s="83">
        <f t="shared" si="1"/>
        <v>0.2566312362613554</v>
      </c>
      <c r="V11" s="84">
        <f t="shared" si="2"/>
        <v>94.25666666666666</v>
      </c>
      <c r="W11" s="89">
        <f t="shared" si="3"/>
        <v>94.25666666666666</v>
      </c>
      <c r="X11" s="105">
        <v>88.94</v>
      </c>
      <c r="Y11" s="105">
        <v>91.94</v>
      </c>
    </row>
    <row r="12" spans="1:25" s="51" customFormat="1" ht="32.25" customHeight="1">
      <c r="A12" s="87" t="s">
        <v>162</v>
      </c>
      <c r="B12" s="118" t="s">
        <v>28</v>
      </c>
      <c r="C12" s="119" t="s">
        <v>228</v>
      </c>
      <c r="D12" s="119" t="s">
        <v>86</v>
      </c>
      <c r="E12" s="81">
        <v>65</v>
      </c>
      <c r="F12" s="81"/>
      <c r="G12" s="81"/>
      <c r="H12" s="181"/>
      <c r="I12" s="171"/>
      <c r="J12" s="192">
        <v>74.58</v>
      </c>
      <c r="K12" s="171"/>
      <c r="L12" s="171"/>
      <c r="M12" s="208"/>
      <c r="N12" s="206">
        <v>92.99</v>
      </c>
      <c r="O12" s="206">
        <v>85.9</v>
      </c>
      <c r="P12" s="149"/>
      <c r="Q12" s="208"/>
      <c r="R12" s="208"/>
      <c r="S12" s="149"/>
      <c r="T12" s="82">
        <f t="shared" si="0"/>
        <v>4</v>
      </c>
      <c r="U12" s="83">
        <f t="shared" si="1"/>
        <v>0.1550783012979909</v>
      </c>
      <c r="V12" s="84">
        <f t="shared" si="2"/>
        <v>79.6175</v>
      </c>
      <c r="W12" s="89">
        <f t="shared" si="3"/>
        <v>79.6175</v>
      </c>
      <c r="X12" s="105">
        <v>68.19</v>
      </c>
      <c r="Y12" s="105">
        <v>77.52</v>
      </c>
    </row>
    <row r="13" spans="1:25" s="51" customFormat="1" ht="32.25" customHeight="1">
      <c r="A13" s="233" t="s">
        <v>162</v>
      </c>
      <c r="B13" s="234" t="s">
        <v>28</v>
      </c>
      <c r="C13" s="235" t="s">
        <v>362</v>
      </c>
      <c r="D13" s="235" t="s">
        <v>86</v>
      </c>
      <c r="E13" s="81">
        <v>55</v>
      </c>
      <c r="F13" s="81">
        <v>58.16</v>
      </c>
      <c r="G13" s="81"/>
      <c r="H13" s="181">
        <v>63</v>
      </c>
      <c r="I13" s="171"/>
      <c r="J13" s="192"/>
      <c r="K13" s="171"/>
      <c r="L13" s="171"/>
      <c r="M13" s="208">
        <v>61.7</v>
      </c>
      <c r="N13" s="206"/>
      <c r="O13" s="206"/>
      <c r="P13" s="149"/>
      <c r="Q13" s="208"/>
      <c r="R13" s="208"/>
      <c r="S13" s="149"/>
      <c r="T13" s="82">
        <f t="shared" si="0"/>
        <v>4</v>
      </c>
      <c r="U13" s="83">
        <f t="shared" si="1"/>
        <v>0.060734681439178255</v>
      </c>
      <c r="V13" s="84">
        <f t="shared" si="2"/>
        <v>59.465</v>
      </c>
      <c r="W13" s="89">
        <f t="shared" si="3"/>
        <v>59.465</v>
      </c>
      <c r="X13" s="206">
        <v>62.67</v>
      </c>
      <c r="Y13" s="105">
        <v>59.9</v>
      </c>
    </row>
    <row r="14" spans="1:25" s="49" customFormat="1" ht="29.25" customHeight="1">
      <c r="A14" s="79" t="s">
        <v>34</v>
      </c>
      <c r="B14" s="79" t="s">
        <v>28</v>
      </c>
      <c r="C14" s="80" t="s">
        <v>167</v>
      </c>
      <c r="D14" s="80" t="s">
        <v>86</v>
      </c>
      <c r="E14" s="81">
        <v>45</v>
      </c>
      <c r="F14" s="81">
        <v>49.75</v>
      </c>
      <c r="G14" s="81"/>
      <c r="H14" s="182">
        <v>41.34</v>
      </c>
      <c r="I14" s="172"/>
      <c r="J14" s="193">
        <v>48.96</v>
      </c>
      <c r="K14" s="172"/>
      <c r="L14" s="172"/>
      <c r="M14" s="209"/>
      <c r="N14" s="289">
        <v>54.99</v>
      </c>
      <c r="O14" s="289">
        <v>53.6</v>
      </c>
      <c r="P14" s="182"/>
      <c r="Q14" s="209"/>
      <c r="R14" s="209"/>
      <c r="S14" s="182"/>
      <c r="T14" s="82">
        <f t="shared" si="0"/>
        <v>6</v>
      </c>
      <c r="U14" s="83">
        <f t="shared" si="1"/>
        <v>0.10509022858902597</v>
      </c>
      <c r="V14" s="84">
        <f t="shared" si="2"/>
        <v>48.940000000000005</v>
      </c>
      <c r="W14" s="89">
        <f t="shared" si="3"/>
        <v>48.940000000000005</v>
      </c>
      <c r="X14" s="105">
        <v>47.58</v>
      </c>
      <c r="Y14" s="105">
        <v>47.57</v>
      </c>
    </row>
    <row r="15" spans="1:25" s="49" customFormat="1" ht="29.25" customHeight="1">
      <c r="A15" s="87" t="s">
        <v>34</v>
      </c>
      <c r="B15" s="118" t="s">
        <v>28</v>
      </c>
      <c r="C15" s="119" t="s">
        <v>250</v>
      </c>
      <c r="D15" s="119" t="s">
        <v>86</v>
      </c>
      <c r="E15" s="81">
        <v>50</v>
      </c>
      <c r="F15" s="81"/>
      <c r="G15" s="81"/>
      <c r="H15" s="182"/>
      <c r="I15" s="86"/>
      <c r="J15" s="182"/>
      <c r="K15" s="86"/>
      <c r="L15" s="86"/>
      <c r="M15" s="209">
        <v>37</v>
      </c>
      <c r="N15" s="289">
        <v>69.99</v>
      </c>
      <c r="O15" s="289">
        <v>60</v>
      </c>
      <c r="P15" s="182"/>
      <c r="Q15" s="209"/>
      <c r="R15" s="209"/>
      <c r="S15" s="182"/>
      <c r="T15" s="82">
        <f t="shared" si="0"/>
        <v>4</v>
      </c>
      <c r="U15" s="83">
        <f t="shared" si="1"/>
        <v>0.25992091779440624</v>
      </c>
      <c r="V15" s="84">
        <f t="shared" si="2"/>
        <v>54.2475</v>
      </c>
      <c r="W15" s="89">
        <f t="shared" si="3"/>
        <v>54.2475</v>
      </c>
      <c r="X15" s="105"/>
      <c r="Y15" s="105">
        <v>52.33</v>
      </c>
    </row>
    <row r="16" spans="1:25" s="49" customFormat="1" ht="30.75" customHeight="1">
      <c r="A16" s="87" t="s">
        <v>160</v>
      </c>
      <c r="B16" s="79" t="s">
        <v>28</v>
      </c>
      <c r="C16" s="80" t="s">
        <v>168</v>
      </c>
      <c r="D16" s="80" t="s">
        <v>86</v>
      </c>
      <c r="E16" s="81">
        <v>42</v>
      </c>
      <c r="F16" s="81"/>
      <c r="G16" s="81"/>
      <c r="H16" s="182"/>
      <c r="I16" s="172"/>
      <c r="J16" s="193"/>
      <c r="K16" s="172">
        <v>31.36</v>
      </c>
      <c r="L16" s="172"/>
      <c r="M16" s="209"/>
      <c r="N16" s="289">
        <v>49.99</v>
      </c>
      <c r="O16" s="289">
        <v>68.5</v>
      </c>
      <c r="P16" s="182"/>
      <c r="Q16" s="209"/>
      <c r="R16" s="209"/>
      <c r="S16" s="182"/>
      <c r="T16" s="82">
        <f t="shared" si="0"/>
        <v>4</v>
      </c>
      <c r="U16" s="83">
        <f t="shared" si="1"/>
        <v>0.3268127719339678</v>
      </c>
      <c r="V16" s="84">
        <f t="shared" si="2"/>
        <v>47.9625</v>
      </c>
      <c r="W16" s="89">
        <f t="shared" si="3"/>
        <v>47.9625</v>
      </c>
      <c r="X16" s="105">
        <v>42.79</v>
      </c>
      <c r="Y16" s="105">
        <v>45.84</v>
      </c>
    </row>
    <row r="17" spans="1:25" s="49" customFormat="1" ht="43.5" customHeight="1">
      <c r="A17" s="87" t="s">
        <v>161</v>
      </c>
      <c r="B17" s="79" t="s">
        <v>28</v>
      </c>
      <c r="C17" s="80" t="s">
        <v>169</v>
      </c>
      <c r="D17" s="80" t="s">
        <v>86</v>
      </c>
      <c r="E17" s="81">
        <v>45</v>
      </c>
      <c r="F17" s="81">
        <v>36.33</v>
      </c>
      <c r="G17" s="81"/>
      <c r="H17" s="183"/>
      <c r="I17" s="173"/>
      <c r="J17" s="194"/>
      <c r="K17" s="173"/>
      <c r="L17" s="173"/>
      <c r="M17" s="209">
        <v>49</v>
      </c>
      <c r="N17" s="289">
        <v>42.99</v>
      </c>
      <c r="O17" s="289"/>
      <c r="P17" s="182"/>
      <c r="Q17" s="209"/>
      <c r="R17" s="209"/>
      <c r="S17" s="182"/>
      <c r="T17" s="82">
        <f t="shared" si="0"/>
        <v>4</v>
      </c>
      <c r="U17" s="83">
        <f t="shared" si="1"/>
        <v>0.12215980375745217</v>
      </c>
      <c r="V17" s="84">
        <f t="shared" si="2"/>
        <v>43.33</v>
      </c>
      <c r="W17" s="89">
        <f t="shared" si="3"/>
        <v>43.33</v>
      </c>
      <c r="X17" s="105">
        <v>41.55</v>
      </c>
      <c r="Y17" s="105">
        <v>40.41</v>
      </c>
    </row>
    <row r="18" spans="1:25" s="49" customFormat="1" ht="31.5" customHeight="1">
      <c r="A18" s="87" t="s">
        <v>67</v>
      </c>
      <c r="B18" s="79" t="s">
        <v>28</v>
      </c>
      <c r="C18" s="80" t="s">
        <v>170</v>
      </c>
      <c r="D18" s="80" t="s">
        <v>86</v>
      </c>
      <c r="E18" s="81">
        <v>50</v>
      </c>
      <c r="F18" s="81"/>
      <c r="G18" s="81"/>
      <c r="H18" s="183"/>
      <c r="I18" s="173"/>
      <c r="J18" s="194"/>
      <c r="K18" s="173"/>
      <c r="L18" s="173"/>
      <c r="M18" s="209">
        <v>31</v>
      </c>
      <c r="N18" s="289">
        <v>36.99</v>
      </c>
      <c r="O18" s="289">
        <v>33.86</v>
      </c>
      <c r="P18" s="182"/>
      <c r="Q18" s="209"/>
      <c r="R18" s="209"/>
      <c r="S18" s="182"/>
      <c r="T18" s="82">
        <f t="shared" si="0"/>
        <v>4</v>
      </c>
      <c r="U18" s="83">
        <f t="shared" si="1"/>
        <v>0.2209959431167144</v>
      </c>
      <c r="V18" s="84">
        <f t="shared" si="2"/>
        <v>37.962500000000006</v>
      </c>
      <c r="W18" s="89">
        <f t="shared" si="3"/>
        <v>37.962500000000006</v>
      </c>
      <c r="X18" s="105">
        <v>38.77</v>
      </c>
      <c r="Y18" s="105">
        <v>34.96</v>
      </c>
    </row>
    <row r="19" spans="1:25" s="49" customFormat="1" ht="31.5" customHeight="1">
      <c r="A19" s="87" t="s">
        <v>67</v>
      </c>
      <c r="B19" s="118" t="s">
        <v>28</v>
      </c>
      <c r="C19" s="119" t="s">
        <v>251</v>
      </c>
      <c r="D19" s="119" t="s">
        <v>86</v>
      </c>
      <c r="E19" s="81">
        <v>48</v>
      </c>
      <c r="F19" s="81"/>
      <c r="G19" s="81"/>
      <c r="H19" s="182"/>
      <c r="I19" s="86"/>
      <c r="J19" s="182"/>
      <c r="K19" s="86"/>
      <c r="L19" s="86"/>
      <c r="M19" s="209">
        <v>60.8</v>
      </c>
      <c r="N19" s="289"/>
      <c r="O19" s="289">
        <v>61</v>
      </c>
      <c r="P19" s="182"/>
      <c r="Q19" s="209"/>
      <c r="R19" s="209"/>
      <c r="S19" s="182"/>
      <c r="T19" s="82">
        <f t="shared" si="0"/>
        <v>3</v>
      </c>
      <c r="U19" s="83">
        <f t="shared" si="1"/>
        <v>0.13159875936067736</v>
      </c>
      <c r="V19" s="84">
        <f t="shared" si="2"/>
        <v>56.6</v>
      </c>
      <c r="W19" s="89">
        <f t="shared" si="3"/>
        <v>56.6</v>
      </c>
      <c r="X19" s="206" t="s">
        <v>237</v>
      </c>
      <c r="Y19" s="105">
        <v>54.27</v>
      </c>
    </row>
    <row r="20" spans="1:25" s="49" customFormat="1" ht="31.5" customHeight="1">
      <c r="A20" s="233" t="s">
        <v>363</v>
      </c>
      <c r="B20" s="234" t="s">
        <v>28</v>
      </c>
      <c r="C20" s="235" t="s">
        <v>364</v>
      </c>
      <c r="D20" s="235" t="s">
        <v>365</v>
      </c>
      <c r="E20" s="81">
        <v>40</v>
      </c>
      <c r="F20" s="81">
        <v>46.13</v>
      </c>
      <c r="G20" s="81">
        <v>36.61</v>
      </c>
      <c r="H20" s="182"/>
      <c r="I20" s="232"/>
      <c r="J20" s="193">
        <v>40.68</v>
      </c>
      <c r="K20" s="232"/>
      <c r="L20" s="232"/>
      <c r="M20" s="209">
        <v>50.2</v>
      </c>
      <c r="N20" s="289"/>
      <c r="O20" s="289"/>
      <c r="P20" s="182"/>
      <c r="Q20" s="209"/>
      <c r="R20" s="209"/>
      <c r="S20" s="182"/>
      <c r="T20" s="82">
        <f t="shared" si="0"/>
        <v>5</v>
      </c>
      <c r="U20" s="83">
        <f t="shared" si="1"/>
        <v>0.1263008010887212</v>
      </c>
      <c r="V20" s="84">
        <f t="shared" si="2"/>
        <v>42.724000000000004</v>
      </c>
      <c r="W20" s="89">
        <f t="shared" si="3"/>
        <v>42.724000000000004</v>
      </c>
      <c r="X20" s="206">
        <v>38.76</v>
      </c>
      <c r="Y20" s="105">
        <v>40.62</v>
      </c>
    </row>
    <row r="21" spans="1:25" s="49" customFormat="1" ht="42" customHeight="1">
      <c r="A21" s="87" t="s">
        <v>163</v>
      </c>
      <c r="B21" s="79" t="s">
        <v>28</v>
      </c>
      <c r="C21" s="80" t="s">
        <v>171</v>
      </c>
      <c r="D21" s="80" t="s">
        <v>86</v>
      </c>
      <c r="E21" s="81">
        <v>120</v>
      </c>
      <c r="F21" s="81">
        <v>118.38</v>
      </c>
      <c r="G21" s="81"/>
      <c r="H21" s="184">
        <v>89.11</v>
      </c>
      <c r="I21" s="174"/>
      <c r="J21" s="195">
        <v>105.46</v>
      </c>
      <c r="K21" s="174"/>
      <c r="L21" s="174"/>
      <c r="M21" s="210"/>
      <c r="N21" s="290"/>
      <c r="O21" s="290"/>
      <c r="P21" s="184"/>
      <c r="Q21" s="210"/>
      <c r="R21" s="210"/>
      <c r="S21" s="184"/>
      <c r="T21" s="82">
        <f t="shared" si="0"/>
        <v>4</v>
      </c>
      <c r="U21" s="83">
        <f t="shared" si="1"/>
        <v>0.13226027567053614</v>
      </c>
      <c r="V21" s="84">
        <f t="shared" si="2"/>
        <v>108.2375</v>
      </c>
      <c r="W21" s="89">
        <f>V21</f>
        <v>108.2375</v>
      </c>
      <c r="X21" s="105">
        <v>102.39</v>
      </c>
      <c r="Y21" s="105">
        <v>104.86</v>
      </c>
    </row>
    <row r="22" spans="1:25" s="49" customFormat="1" ht="50.25" customHeight="1">
      <c r="A22" s="87" t="s">
        <v>163</v>
      </c>
      <c r="B22" s="118" t="s">
        <v>28</v>
      </c>
      <c r="C22" s="212" t="s">
        <v>327</v>
      </c>
      <c r="D22" s="119" t="s">
        <v>86</v>
      </c>
      <c r="E22" s="81">
        <v>140</v>
      </c>
      <c r="F22" s="81"/>
      <c r="G22" s="81"/>
      <c r="H22" s="184"/>
      <c r="I22" s="88"/>
      <c r="J22" s="184"/>
      <c r="K22" s="88"/>
      <c r="L22" s="88"/>
      <c r="M22" s="210">
        <v>97.5</v>
      </c>
      <c r="N22" s="290"/>
      <c r="O22" s="290">
        <v>165</v>
      </c>
      <c r="P22" s="184"/>
      <c r="Q22" s="210"/>
      <c r="R22" s="210"/>
      <c r="S22" s="184"/>
      <c r="T22" s="197">
        <f t="shared" si="0"/>
        <v>3</v>
      </c>
      <c r="U22" s="83">
        <f t="shared" si="1"/>
        <v>0.2543552202415312</v>
      </c>
      <c r="V22" s="84">
        <f t="shared" si="2"/>
        <v>134.16666666666666</v>
      </c>
      <c r="W22" s="89">
        <f>V22</f>
        <v>134.16666666666666</v>
      </c>
      <c r="X22" s="206" t="s">
        <v>237</v>
      </c>
      <c r="Y22" s="105">
        <v>129.17</v>
      </c>
    </row>
    <row r="23" spans="1:25" s="49" customFormat="1" ht="42" customHeight="1">
      <c r="A23" s="87" t="s">
        <v>252</v>
      </c>
      <c r="B23" s="118" t="s">
        <v>28</v>
      </c>
      <c r="C23" s="119" t="s">
        <v>253</v>
      </c>
      <c r="D23" s="119" t="s">
        <v>86</v>
      </c>
      <c r="E23" s="81">
        <v>60</v>
      </c>
      <c r="F23" s="81"/>
      <c r="G23" s="81"/>
      <c r="H23" s="184">
        <v>40.42</v>
      </c>
      <c r="I23" s="88"/>
      <c r="J23" s="184"/>
      <c r="K23" s="88"/>
      <c r="L23" s="88"/>
      <c r="M23" s="210"/>
      <c r="N23" s="290">
        <v>62</v>
      </c>
      <c r="O23" s="290">
        <v>81</v>
      </c>
      <c r="P23" s="184"/>
      <c r="Q23" s="210"/>
      <c r="R23" s="210"/>
      <c r="S23" s="184"/>
      <c r="T23" s="82">
        <f t="shared" si="0"/>
        <v>4</v>
      </c>
      <c r="U23" s="83">
        <f t="shared" si="1"/>
        <v>0.2725769306538156</v>
      </c>
      <c r="V23" s="84">
        <f t="shared" si="2"/>
        <v>60.855000000000004</v>
      </c>
      <c r="W23" s="89">
        <f>V23</f>
        <v>60.855000000000004</v>
      </c>
      <c r="X23" s="206" t="s">
        <v>237</v>
      </c>
      <c r="Y23" s="105">
        <v>58.36</v>
      </c>
    </row>
    <row r="24" spans="1:25" s="49" customFormat="1" ht="62.25" customHeight="1">
      <c r="A24" s="87" t="s">
        <v>164</v>
      </c>
      <c r="B24" s="79" t="s">
        <v>28</v>
      </c>
      <c r="C24" s="80" t="s">
        <v>172</v>
      </c>
      <c r="D24" s="80" t="s">
        <v>86</v>
      </c>
      <c r="E24" s="81">
        <v>130</v>
      </c>
      <c r="F24" s="81"/>
      <c r="G24" s="81"/>
      <c r="H24" s="184"/>
      <c r="I24" s="174"/>
      <c r="J24" s="195"/>
      <c r="K24" s="174"/>
      <c r="L24" s="174">
        <v>133.62</v>
      </c>
      <c r="M24" s="210"/>
      <c r="N24" s="290"/>
      <c r="O24" s="290">
        <v>160</v>
      </c>
      <c r="P24" s="184"/>
      <c r="Q24" s="210"/>
      <c r="R24" s="210"/>
      <c r="S24" s="184"/>
      <c r="T24" s="82">
        <f t="shared" si="0"/>
        <v>3</v>
      </c>
      <c r="U24" s="83">
        <f t="shared" si="1"/>
        <v>0.1159707279701248</v>
      </c>
      <c r="V24" s="84">
        <f t="shared" si="2"/>
        <v>141.20666666666665</v>
      </c>
      <c r="W24" s="89">
        <f>V24</f>
        <v>141.20666666666665</v>
      </c>
      <c r="X24" s="105">
        <v>146.21</v>
      </c>
      <c r="Y24" s="105">
        <v>139.4</v>
      </c>
    </row>
    <row r="25" spans="1:25" s="51" customFormat="1" ht="47.25" customHeight="1">
      <c r="A25" s="79" t="s">
        <v>165</v>
      </c>
      <c r="B25" s="79" t="s">
        <v>28</v>
      </c>
      <c r="C25" s="148" t="s">
        <v>173</v>
      </c>
      <c r="D25" s="80" t="s">
        <v>86</v>
      </c>
      <c r="E25" s="81">
        <v>55</v>
      </c>
      <c r="F25" s="81">
        <v>64.93</v>
      </c>
      <c r="G25" s="81"/>
      <c r="H25" s="184"/>
      <c r="I25" s="174"/>
      <c r="J25" s="195">
        <v>47.82</v>
      </c>
      <c r="K25" s="174"/>
      <c r="L25" s="174"/>
      <c r="M25" s="210">
        <v>43.5</v>
      </c>
      <c r="N25" s="290"/>
      <c r="O25" s="290"/>
      <c r="P25" s="184"/>
      <c r="Q25" s="210"/>
      <c r="R25" s="210"/>
      <c r="S25" s="184"/>
      <c r="T25" s="82">
        <f t="shared" si="0"/>
        <v>4</v>
      </c>
      <c r="U25" s="83">
        <f t="shared" si="1"/>
        <v>0.17737834177106854</v>
      </c>
      <c r="V25" s="84">
        <f t="shared" si="2"/>
        <v>52.8125</v>
      </c>
      <c r="W25" s="89">
        <f>V25</f>
        <v>52.8125</v>
      </c>
      <c r="X25" s="105">
        <v>48.06</v>
      </c>
      <c r="Y25" s="105">
        <v>47.11</v>
      </c>
    </row>
    <row r="26" spans="1:24" s="122" customFormat="1" ht="33" customHeight="1">
      <c r="A26" s="419" t="s">
        <v>236</v>
      </c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1"/>
      <c r="V26" s="421"/>
      <c r="X26" s="132"/>
    </row>
    <row r="27" spans="1:24" s="52" customFormat="1" ht="52.5" customHeight="1">
      <c r="A27" s="61"/>
      <c r="B27" s="61"/>
      <c r="C27" s="61"/>
      <c r="D27" s="62"/>
      <c r="E27" s="63"/>
      <c r="F27" s="63"/>
      <c r="G27" s="63"/>
      <c r="H27" s="185"/>
      <c r="I27" s="63"/>
      <c r="J27" s="185"/>
      <c r="K27" s="63"/>
      <c r="L27" s="63"/>
      <c r="M27" s="185"/>
      <c r="N27" s="185"/>
      <c r="O27" s="185"/>
      <c r="P27" s="185"/>
      <c r="Q27" s="185"/>
      <c r="R27" s="185"/>
      <c r="S27" s="185"/>
      <c r="T27" s="64"/>
      <c r="U27" s="64"/>
      <c r="V27" s="64"/>
      <c r="W27" s="64"/>
      <c r="X27" s="133"/>
    </row>
    <row r="28" spans="1:25" ht="42" customHeight="1">
      <c r="A28" s="382" t="s">
        <v>44</v>
      </c>
      <c r="B28" s="382" t="s">
        <v>27</v>
      </c>
      <c r="C28" s="382" t="s">
        <v>43</v>
      </c>
      <c r="D28" s="382" t="s">
        <v>15</v>
      </c>
      <c r="E28" s="414" t="s">
        <v>56</v>
      </c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382" t="s">
        <v>46</v>
      </c>
      <c r="U28" s="382" t="s">
        <v>47</v>
      </c>
      <c r="V28" s="416" t="s">
        <v>210</v>
      </c>
      <c r="W28" s="401" t="s">
        <v>384</v>
      </c>
      <c r="X28" s="425" t="s">
        <v>221</v>
      </c>
      <c r="Y28" s="424" t="s">
        <v>238</v>
      </c>
    </row>
    <row r="29" spans="1:25" ht="126.75" customHeight="1">
      <c r="A29" s="409"/>
      <c r="B29" s="409"/>
      <c r="C29" s="409"/>
      <c r="D29" s="409"/>
      <c r="E29" s="266" t="s">
        <v>396</v>
      </c>
      <c r="F29" s="266" t="s">
        <v>412</v>
      </c>
      <c r="G29" s="204" t="s">
        <v>324</v>
      </c>
      <c r="H29" s="291" t="s">
        <v>288</v>
      </c>
      <c r="I29" s="292" t="s">
        <v>281</v>
      </c>
      <c r="J29" s="292" t="s">
        <v>292</v>
      </c>
      <c r="K29" s="292" t="s">
        <v>293</v>
      </c>
      <c r="L29" s="288" t="s">
        <v>308</v>
      </c>
      <c r="M29" s="294" t="s">
        <v>309</v>
      </c>
      <c r="N29" s="292" t="s">
        <v>311</v>
      </c>
      <c r="O29" s="293" t="s">
        <v>315</v>
      </c>
      <c r="P29" s="204"/>
      <c r="Q29" s="204"/>
      <c r="R29" s="196"/>
      <c r="S29" s="196"/>
      <c r="T29" s="409"/>
      <c r="U29" s="409"/>
      <c r="V29" s="416"/>
      <c r="W29" s="401"/>
      <c r="X29" s="315"/>
      <c r="Y29" s="424"/>
    </row>
    <row r="30" spans="1:23" ht="42.75" customHeight="1">
      <c r="A30" s="362" t="s">
        <v>133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</row>
    <row r="31" spans="1:25" ht="108.75" customHeight="1">
      <c r="A31" s="79" t="s">
        <v>35</v>
      </c>
      <c r="B31" s="79" t="s">
        <v>28</v>
      </c>
      <c r="C31" s="80" t="s">
        <v>8</v>
      </c>
      <c r="D31" s="80" t="s">
        <v>17</v>
      </c>
      <c r="E31" s="81">
        <v>95</v>
      </c>
      <c r="F31" s="81">
        <v>202.87</v>
      </c>
      <c r="G31" s="81"/>
      <c r="H31" s="149"/>
      <c r="I31" s="170"/>
      <c r="J31" s="191">
        <v>147</v>
      </c>
      <c r="K31" s="170"/>
      <c r="L31" s="81"/>
      <c r="M31" s="149">
        <v>114</v>
      </c>
      <c r="N31" s="207"/>
      <c r="O31" s="260">
        <v>138.9</v>
      </c>
      <c r="P31" s="149"/>
      <c r="Q31" s="149"/>
      <c r="R31" s="149"/>
      <c r="S31" s="149"/>
      <c r="T31" s="82">
        <f aca="true" t="shared" si="4" ref="T31:T47">COUNT(E31:S31)</f>
        <v>5</v>
      </c>
      <c r="U31" s="83">
        <f aca="true" t="shared" si="5" ref="U31:U47">STDEVA(E31:S31)/(SUM(E31:S31)/COUNTIF(E31:S31,"&gt;0"))</f>
        <v>0.2933307149283947</v>
      </c>
      <c r="V31" s="84">
        <f aca="true" t="shared" si="6" ref="V31:V47">1/T31*(SUM(E31:S31))</f>
        <v>139.554</v>
      </c>
      <c r="W31" s="89">
        <f>V31</f>
        <v>139.554</v>
      </c>
      <c r="X31" s="104">
        <v>125.67</v>
      </c>
      <c r="Y31" s="104">
        <v>134.5</v>
      </c>
    </row>
    <row r="32" spans="1:25" ht="118.5" customHeight="1">
      <c r="A32" s="79" t="s">
        <v>103</v>
      </c>
      <c r="B32" s="79" t="s">
        <v>28</v>
      </c>
      <c r="C32" s="148" t="s">
        <v>329</v>
      </c>
      <c r="D32" s="80" t="s">
        <v>17</v>
      </c>
      <c r="E32" s="81">
        <v>140</v>
      </c>
      <c r="F32" s="81"/>
      <c r="G32" s="81"/>
      <c r="H32" s="181"/>
      <c r="I32" s="171"/>
      <c r="J32" s="192"/>
      <c r="K32" s="171">
        <v>156.62</v>
      </c>
      <c r="L32" s="81"/>
      <c r="M32" s="149">
        <v>149.98</v>
      </c>
      <c r="N32" s="208"/>
      <c r="O32" s="206">
        <v>167.5</v>
      </c>
      <c r="P32" s="149"/>
      <c r="Q32" s="149"/>
      <c r="R32" s="149"/>
      <c r="S32" s="149"/>
      <c r="T32" s="82">
        <f t="shared" si="4"/>
        <v>4</v>
      </c>
      <c r="U32" s="83">
        <f t="shared" si="5"/>
        <v>0.07524753506995356</v>
      </c>
      <c r="V32" s="84">
        <f t="shared" si="6"/>
        <v>153.525</v>
      </c>
      <c r="W32" s="89">
        <f aca="true" t="shared" si="7" ref="W32:W47">V32</f>
        <v>153.525</v>
      </c>
      <c r="X32" s="105">
        <v>143.87</v>
      </c>
      <c r="Y32" s="105">
        <v>148.87</v>
      </c>
    </row>
    <row r="33" spans="1:25" ht="87" customHeight="1">
      <c r="A33" s="79" t="s">
        <v>108</v>
      </c>
      <c r="B33" s="79" t="s">
        <v>28</v>
      </c>
      <c r="C33" s="148" t="s">
        <v>330</v>
      </c>
      <c r="D33" s="80" t="s">
        <v>18</v>
      </c>
      <c r="E33" s="81">
        <v>135</v>
      </c>
      <c r="F33" s="81">
        <v>202.87</v>
      </c>
      <c r="G33" s="81"/>
      <c r="H33" s="181"/>
      <c r="I33" s="171"/>
      <c r="J33" s="192"/>
      <c r="K33" s="171">
        <v>126.09</v>
      </c>
      <c r="L33" s="81"/>
      <c r="M33" s="149">
        <v>153.98</v>
      </c>
      <c r="N33" s="208"/>
      <c r="O33" s="206">
        <v>129</v>
      </c>
      <c r="P33" s="149"/>
      <c r="Q33" s="149"/>
      <c r="R33" s="149"/>
      <c r="S33" s="149"/>
      <c r="T33" s="82">
        <f t="shared" si="4"/>
        <v>5</v>
      </c>
      <c r="U33" s="83">
        <f t="shared" si="5"/>
        <v>0.21291935165698075</v>
      </c>
      <c r="V33" s="84">
        <f t="shared" si="6"/>
        <v>149.388</v>
      </c>
      <c r="W33" s="89">
        <f t="shared" si="7"/>
        <v>149.388</v>
      </c>
      <c r="X33" s="105">
        <v>133.7</v>
      </c>
      <c r="Y33" s="105">
        <v>138.36</v>
      </c>
    </row>
    <row r="34" spans="1:25" ht="104.25" customHeight="1">
      <c r="A34" s="79" t="s">
        <v>36</v>
      </c>
      <c r="B34" s="79" t="s">
        <v>28</v>
      </c>
      <c r="C34" s="80" t="s">
        <v>66</v>
      </c>
      <c r="D34" s="80" t="s">
        <v>19</v>
      </c>
      <c r="E34" s="81">
        <v>100</v>
      </c>
      <c r="F34" s="81"/>
      <c r="G34" s="81"/>
      <c r="H34" s="181"/>
      <c r="I34" s="171"/>
      <c r="J34" s="192"/>
      <c r="K34" s="171"/>
      <c r="L34" s="81"/>
      <c r="M34" s="149">
        <v>145.96</v>
      </c>
      <c r="N34" s="208">
        <v>105.9</v>
      </c>
      <c r="O34" s="206">
        <v>144.5</v>
      </c>
      <c r="P34" s="149"/>
      <c r="Q34" s="149"/>
      <c r="R34" s="149"/>
      <c r="S34" s="149"/>
      <c r="T34" s="197">
        <f t="shared" si="4"/>
        <v>4</v>
      </c>
      <c r="U34" s="83">
        <f t="shared" si="5"/>
        <v>0.19772873198357685</v>
      </c>
      <c r="V34" s="84">
        <f t="shared" si="6"/>
        <v>124.09</v>
      </c>
      <c r="W34" s="89">
        <f t="shared" si="7"/>
        <v>124.09</v>
      </c>
      <c r="X34" s="105">
        <v>123.33</v>
      </c>
      <c r="Y34" s="105">
        <v>134.84</v>
      </c>
    </row>
    <row r="35" spans="1:25" ht="201" customHeight="1">
      <c r="A35" s="79" t="s">
        <v>54</v>
      </c>
      <c r="B35" s="79" t="s">
        <v>28</v>
      </c>
      <c r="C35" s="80" t="s">
        <v>9</v>
      </c>
      <c r="D35" s="148" t="s">
        <v>20</v>
      </c>
      <c r="E35" s="149">
        <v>140</v>
      </c>
      <c r="F35" s="149"/>
      <c r="G35" s="81"/>
      <c r="H35" s="149">
        <v>139.43</v>
      </c>
      <c r="I35" s="170"/>
      <c r="J35" s="191"/>
      <c r="K35" s="170"/>
      <c r="L35" s="81"/>
      <c r="M35" s="149">
        <v>134.99</v>
      </c>
      <c r="N35" s="208"/>
      <c r="O35" s="206">
        <v>138.24</v>
      </c>
      <c r="P35" s="149"/>
      <c r="Q35" s="149"/>
      <c r="R35" s="149"/>
      <c r="S35" s="149"/>
      <c r="T35" s="82">
        <f t="shared" si="4"/>
        <v>4</v>
      </c>
      <c r="U35" s="83">
        <f t="shared" si="5"/>
        <v>0.01621298420934969</v>
      </c>
      <c r="V35" s="84">
        <f t="shared" si="6"/>
        <v>138.16500000000002</v>
      </c>
      <c r="W35" s="89">
        <f t="shared" si="7"/>
        <v>138.16500000000002</v>
      </c>
      <c r="X35" s="105">
        <v>133.14</v>
      </c>
      <c r="Y35" s="105">
        <v>134.81</v>
      </c>
    </row>
    <row r="36" spans="1:25" ht="102.75" customHeight="1">
      <c r="A36" s="79" t="s">
        <v>119</v>
      </c>
      <c r="B36" s="90" t="s">
        <v>28</v>
      </c>
      <c r="C36" s="80" t="s">
        <v>120</v>
      </c>
      <c r="D36" s="80" t="s">
        <v>20</v>
      </c>
      <c r="E36" s="81">
        <v>100</v>
      </c>
      <c r="F36" s="81"/>
      <c r="G36" s="81"/>
      <c r="H36" s="181"/>
      <c r="I36" s="171"/>
      <c r="J36" s="192"/>
      <c r="K36" s="171"/>
      <c r="L36" s="81"/>
      <c r="M36" s="149">
        <v>137.99</v>
      </c>
      <c r="N36" s="208">
        <v>111</v>
      </c>
      <c r="O36" s="206">
        <v>163.33</v>
      </c>
      <c r="P36" s="149"/>
      <c r="Q36" s="149"/>
      <c r="R36" s="149"/>
      <c r="S36" s="149"/>
      <c r="T36" s="197">
        <f t="shared" si="4"/>
        <v>4</v>
      </c>
      <c r="U36" s="83">
        <f t="shared" si="5"/>
        <v>0.22179612766425194</v>
      </c>
      <c r="V36" s="84">
        <f t="shared" si="6"/>
        <v>128.08</v>
      </c>
      <c r="W36" s="89">
        <f t="shared" si="7"/>
        <v>128.08</v>
      </c>
      <c r="X36" s="105">
        <v>125</v>
      </c>
      <c r="Y36" s="105">
        <v>129.9</v>
      </c>
    </row>
    <row r="37" spans="1:25" ht="95.25" customHeight="1">
      <c r="A37" s="79" t="s">
        <v>109</v>
      </c>
      <c r="B37" s="79" t="s">
        <v>28</v>
      </c>
      <c r="C37" s="80" t="s">
        <v>110</v>
      </c>
      <c r="D37" s="148" t="s">
        <v>254</v>
      </c>
      <c r="E37" s="81">
        <v>140</v>
      </c>
      <c r="F37" s="81">
        <v>258.37</v>
      </c>
      <c r="G37" s="81"/>
      <c r="H37" s="181">
        <v>146.4</v>
      </c>
      <c r="I37" s="171"/>
      <c r="J37" s="192"/>
      <c r="K37" s="171"/>
      <c r="L37" s="81"/>
      <c r="M37" s="149">
        <v>169.99</v>
      </c>
      <c r="N37" s="208"/>
      <c r="O37" s="206">
        <v>184</v>
      </c>
      <c r="P37" s="149"/>
      <c r="Q37" s="149"/>
      <c r="R37" s="149"/>
      <c r="S37" s="149"/>
      <c r="T37" s="82">
        <f t="shared" si="4"/>
        <v>5</v>
      </c>
      <c r="U37" s="83">
        <f t="shared" si="5"/>
        <v>0.26369179963234474</v>
      </c>
      <c r="V37" s="84">
        <f t="shared" si="6"/>
        <v>179.752</v>
      </c>
      <c r="W37" s="89">
        <f t="shared" si="7"/>
        <v>179.752</v>
      </c>
      <c r="X37" s="105">
        <v>146.52</v>
      </c>
      <c r="Y37" s="105">
        <v>152.13</v>
      </c>
    </row>
    <row r="38" spans="1:25" ht="96.75" customHeight="1">
      <c r="A38" s="79" t="s">
        <v>109</v>
      </c>
      <c r="B38" s="79" t="s">
        <v>28</v>
      </c>
      <c r="C38" s="80" t="s">
        <v>111</v>
      </c>
      <c r="D38" s="80" t="s">
        <v>21</v>
      </c>
      <c r="E38" s="81">
        <v>160</v>
      </c>
      <c r="F38" s="81">
        <v>258.37</v>
      </c>
      <c r="G38" s="207">
        <v>159.98</v>
      </c>
      <c r="H38" s="181"/>
      <c r="I38" s="171"/>
      <c r="J38" s="192"/>
      <c r="K38" s="171"/>
      <c r="L38" s="81"/>
      <c r="M38" s="149"/>
      <c r="N38" s="208"/>
      <c r="O38" s="206">
        <v>177</v>
      </c>
      <c r="P38" s="149"/>
      <c r="Q38" s="149"/>
      <c r="R38" s="149"/>
      <c r="S38" s="149"/>
      <c r="T38" s="197">
        <f t="shared" si="4"/>
        <v>4</v>
      </c>
      <c r="U38" s="83">
        <f t="shared" si="5"/>
        <v>0.2491212052400339</v>
      </c>
      <c r="V38" s="84">
        <f t="shared" si="6"/>
        <v>188.8375</v>
      </c>
      <c r="W38" s="89">
        <f t="shared" si="7"/>
        <v>188.8375</v>
      </c>
      <c r="X38" s="105">
        <v>148.33</v>
      </c>
      <c r="Y38" s="105">
        <v>165.66</v>
      </c>
    </row>
    <row r="39" spans="1:25" ht="55.5" customHeight="1">
      <c r="A39" s="79" t="s">
        <v>5</v>
      </c>
      <c r="B39" s="79" t="s">
        <v>28</v>
      </c>
      <c r="C39" s="80" t="s">
        <v>6</v>
      </c>
      <c r="D39" s="80" t="s">
        <v>87</v>
      </c>
      <c r="E39" s="81">
        <v>170</v>
      </c>
      <c r="F39" s="270"/>
      <c r="G39" s="208"/>
      <c r="H39" s="181">
        <v>140.05</v>
      </c>
      <c r="I39" s="171">
        <v>165.74</v>
      </c>
      <c r="J39" s="192"/>
      <c r="K39" s="171"/>
      <c r="L39" s="81"/>
      <c r="M39" s="149"/>
      <c r="N39" s="208"/>
      <c r="O39" s="206">
        <v>190</v>
      </c>
      <c r="P39" s="149"/>
      <c r="Q39" s="149"/>
      <c r="R39" s="149"/>
      <c r="S39" s="149"/>
      <c r="T39" s="82">
        <f t="shared" si="4"/>
        <v>4</v>
      </c>
      <c r="U39" s="83">
        <f t="shared" si="5"/>
        <v>0.12335323555779597</v>
      </c>
      <c r="V39" s="84">
        <f t="shared" si="6"/>
        <v>166.4475</v>
      </c>
      <c r="W39" s="89">
        <f t="shared" si="7"/>
        <v>166.4475</v>
      </c>
      <c r="X39" s="105">
        <v>138.67</v>
      </c>
      <c r="Y39" s="105">
        <v>158.6</v>
      </c>
    </row>
    <row r="40" spans="1:25" ht="100.5" customHeight="1">
      <c r="A40" s="79" t="s">
        <v>174</v>
      </c>
      <c r="B40" s="79" t="s">
        <v>28</v>
      </c>
      <c r="C40" s="80" t="s">
        <v>175</v>
      </c>
      <c r="D40" s="80" t="s">
        <v>22</v>
      </c>
      <c r="E40" s="81">
        <v>130</v>
      </c>
      <c r="F40" s="270"/>
      <c r="G40" s="208"/>
      <c r="H40" s="149"/>
      <c r="I40" s="81"/>
      <c r="J40" s="149"/>
      <c r="K40" s="81"/>
      <c r="L40" s="81"/>
      <c r="M40" s="149">
        <v>159.99</v>
      </c>
      <c r="N40" s="208"/>
      <c r="O40" s="206">
        <v>196.3</v>
      </c>
      <c r="P40" s="149"/>
      <c r="Q40" s="149"/>
      <c r="R40" s="149"/>
      <c r="S40" s="149"/>
      <c r="T40" s="197">
        <f t="shared" si="4"/>
        <v>3</v>
      </c>
      <c r="U40" s="83">
        <f t="shared" si="5"/>
        <v>0.20481708135624518</v>
      </c>
      <c r="V40" s="84">
        <f t="shared" si="6"/>
        <v>162.09666666666666</v>
      </c>
      <c r="W40" s="89">
        <f t="shared" si="7"/>
        <v>162.09666666666666</v>
      </c>
      <c r="X40" s="105">
        <v>140</v>
      </c>
      <c r="Y40" s="105">
        <v>164.04</v>
      </c>
    </row>
    <row r="41" spans="1:25" ht="153.75" customHeight="1">
      <c r="A41" s="79" t="s">
        <v>176</v>
      </c>
      <c r="B41" s="79" t="s">
        <v>32</v>
      </c>
      <c r="C41" s="80" t="s">
        <v>187</v>
      </c>
      <c r="D41" s="80" t="s">
        <v>23</v>
      </c>
      <c r="E41" s="81">
        <v>90</v>
      </c>
      <c r="F41" s="270">
        <v>79.57</v>
      </c>
      <c r="G41" s="208"/>
      <c r="H41" s="149"/>
      <c r="I41" s="81"/>
      <c r="J41" s="149"/>
      <c r="K41" s="81"/>
      <c r="L41" s="81"/>
      <c r="M41" s="149">
        <v>109.99</v>
      </c>
      <c r="N41" s="208"/>
      <c r="O41" s="206">
        <v>88.99</v>
      </c>
      <c r="P41" s="149"/>
      <c r="Q41" s="149"/>
      <c r="R41" s="149"/>
      <c r="S41" s="149"/>
      <c r="T41" s="197">
        <f t="shared" si="4"/>
        <v>4</v>
      </c>
      <c r="U41" s="83">
        <f t="shared" si="5"/>
        <v>0.13886760579165536</v>
      </c>
      <c r="V41" s="84">
        <f t="shared" si="6"/>
        <v>92.1375</v>
      </c>
      <c r="W41" s="89">
        <f t="shared" si="7"/>
        <v>92.1375</v>
      </c>
      <c r="X41" s="105">
        <v>71</v>
      </c>
      <c r="Y41" s="105">
        <v>99.83</v>
      </c>
    </row>
    <row r="42" spans="1:25" ht="132.75" customHeight="1">
      <c r="A42" s="79" t="s">
        <v>176</v>
      </c>
      <c r="B42" s="79" t="s">
        <v>32</v>
      </c>
      <c r="C42" s="80" t="s">
        <v>188</v>
      </c>
      <c r="D42" s="80" t="s">
        <v>101</v>
      </c>
      <c r="E42" s="81">
        <v>120</v>
      </c>
      <c r="F42" s="270">
        <v>79.57</v>
      </c>
      <c r="G42" s="208">
        <v>120</v>
      </c>
      <c r="H42" s="149"/>
      <c r="I42" s="81"/>
      <c r="J42" s="149"/>
      <c r="K42" s="81"/>
      <c r="L42" s="81"/>
      <c r="M42" s="149"/>
      <c r="N42" s="208"/>
      <c r="O42" s="206">
        <v>89</v>
      </c>
      <c r="P42" s="149"/>
      <c r="Q42" s="149"/>
      <c r="R42" s="149"/>
      <c r="S42" s="149"/>
      <c r="T42" s="197">
        <f t="shared" si="4"/>
        <v>4</v>
      </c>
      <c r="U42" s="83">
        <f t="shared" si="5"/>
        <v>0.20536373275358327</v>
      </c>
      <c r="V42" s="84">
        <f t="shared" si="6"/>
        <v>102.1425</v>
      </c>
      <c r="W42" s="89">
        <f t="shared" si="7"/>
        <v>102.1425</v>
      </c>
      <c r="X42" s="105">
        <v>96.67</v>
      </c>
      <c r="Y42" s="105">
        <v>98</v>
      </c>
    </row>
    <row r="43" spans="1:25" ht="139.5" customHeight="1">
      <c r="A43" s="87" t="s">
        <v>176</v>
      </c>
      <c r="B43" s="118" t="s">
        <v>32</v>
      </c>
      <c r="C43" s="119" t="s">
        <v>256</v>
      </c>
      <c r="D43" s="119" t="s">
        <v>101</v>
      </c>
      <c r="E43" s="81">
        <v>80</v>
      </c>
      <c r="F43" s="270">
        <v>79.57</v>
      </c>
      <c r="G43" s="208">
        <v>150</v>
      </c>
      <c r="H43" s="149"/>
      <c r="I43" s="81"/>
      <c r="J43" s="149"/>
      <c r="K43" s="81"/>
      <c r="L43" s="81"/>
      <c r="M43" s="149"/>
      <c r="N43" s="208"/>
      <c r="O43" s="206">
        <v>125</v>
      </c>
      <c r="P43" s="149"/>
      <c r="Q43" s="149"/>
      <c r="R43" s="149"/>
      <c r="S43" s="149"/>
      <c r="T43" s="197">
        <f t="shared" si="4"/>
        <v>4</v>
      </c>
      <c r="U43" s="83">
        <f t="shared" si="5"/>
        <v>0.320778892483657</v>
      </c>
      <c r="V43" s="84">
        <f t="shared" si="6"/>
        <v>108.6425</v>
      </c>
      <c r="W43" s="89">
        <f t="shared" si="7"/>
        <v>108.6425</v>
      </c>
      <c r="X43" s="117" t="s">
        <v>237</v>
      </c>
      <c r="Y43" s="105">
        <v>125</v>
      </c>
    </row>
    <row r="44" spans="1:25" ht="127.5" customHeight="1">
      <c r="A44" s="87" t="s">
        <v>176</v>
      </c>
      <c r="B44" s="118" t="s">
        <v>32</v>
      </c>
      <c r="C44" s="119" t="s">
        <v>257</v>
      </c>
      <c r="D44" s="119" t="s">
        <v>101</v>
      </c>
      <c r="E44" s="81">
        <v>100</v>
      </c>
      <c r="F44" s="270">
        <v>79.57</v>
      </c>
      <c r="G44" s="208">
        <v>130.79</v>
      </c>
      <c r="H44" s="149"/>
      <c r="I44" s="81"/>
      <c r="J44" s="149"/>
      <c r="K44" s="81"/>
      <c r="L44" s="81"/>
      <c r="M44" s="149"/>
      <c r="N44" s="208"/>
      <c r="O44" s="206">
        <v>120</v>
      </c>
      <c r="P44" s="149"/>
      <c r="Q44" s="149"/>
      <c r="R44" s="149"/>
      <c r="S44" s="149"/>
      <c r="T44" s="197">
        <f t="shared" si="4"/>
        <v>4</v>
      </c>
      <c r="U44" s="83">
        <f t="shared" si="5"/>
        <v>0.21024145077637074</v>
      </c>
      <c r="V44" s="84">
        <f t="shared" si="6"/>
        <v>107.59</v>
      </c>
      <c r="W44" s="89">
        <f t="shared" si="7"/>
        <v>107.59</v>
      </c>
      <c r="X44" s="117" t="s">
        <v>237</v>
      </c>
      <c r="Y44" s="105">
        <v>110.26</v>
      </c>
    </row>
    <row r="45" spans="1:25" ht="153.75" customHeight="1">
      <c r="A45" s="79" t="s">
        <v>176</v>
      </c>
      <c r="B45" s="79" t="s">
        <v>32</v>
      </c>
      <c r="C45" s="80" t="s">
        <v>255</v>
      </c>
      <c r="D45" s="80" t="s">
        <v>102</v>
      </c>
      <c r="E45" s="81">
        <v>140</v>
      </c>
      <c r="F45" s="270">
        <v>79.57</v>
      </c>
      <c r="G45" s="208">
        <v>117</v>
      </c>
      <c r="H45" s="149"/>
      <c r="I45" s="81"/>
      <c r="J45" s="149"/>
      <c r="K45" s="81"/>
      <c r="L45" s="81"/>
      <c r="M45" s="149"/>
      <c r="N45" s="208"/>
      <c r="O45" s="206">
        <v>102</v>
      </c>
      <c r="P45" s="149"/>
      <c r="Q45" s="149"/>
      <c r="R45" s="149"/>
      <c r="S45" s="149"/>
      <c r="T45" s="197">
        <f t="shared" si="4"/>
        <v>4</v>
      </c>
      <c r="U45" s="83">
        <f t="shared" si="5"/>
        <v>0.23184108303601977</v>
      </c>
      <c r="V45" s="84">
        <f t="shared" si="6"/>
        <v>109.6425</v>
      </c>
      <c r="W45" s="89">
        <f t="shared" si="7"/>
        <v>109.6425</v>
      </c>
      <c r="X45" s="105">
        <v>120</v>
      </c>
      <c r="Y45" s="105">
        <v>119.67</v>
      </c>
    </row>
    <row r="46" spans="1:25" ht="126" customHeight="1">
      <c r="A46" s="150" t="s">
        <v>68</v>
      </c>
      <c r="B46" s="150" t="s">
        <v>28</v>
      </c>
      <c r="C46" s="151" t="s">
        <v>98</v>
      </c>
      <c r="D46" s="151" t="s">
        <v>88</v>
      </c>
      <c r="E46" s="152">
        <v>320</v>
      </c>
      <c r="F46" s="271"/>
      <c r="G46" s="211"/>
      <c r="H46" s="186"/>
      <c r="I46" s="152"/>
      <c r="J46" s="186"/>
      <c r="K46" s="152"/>
      <c r="L46" s="152">
        <v>201.14</v>
      </c>
      <c r="M46" s="186">
        <v>238</v>
      </c>
      <c r="N46" s="211"/>
      <c r="O46" s="297">
        <v>317</v>
      </c>
      <c r="P46" s="186"/>
      <c r="Q46" s="186"/>
      <c r="R46" s="186"/>
      <c r="S46" s="186"/>
      <c r="T46" s="153">
        <f t="shared" si="4"/>
        <v>4</v>
      </c>
      <c r="U46" s="154">
        <f t="shared" si="5"/>
        <v>0.2195958582500226</v>
      </c>
      <c r="V46" s="155">
        <f t="shared" si="6"/>
        <v>269.03499999999997</v>
      </c>
      <c r="W46" s="156">
        <f t="shared" si="7"/>
        <v>269.03499999999997</v>
      </c>
      <c r="X46" s="104">
        <v>276.67</v>
      </c>
      <c r="Y46" s="157">
        <v>253.05</v>
      </c>
    </row>
    <row r="47" spans="1:25" ht="181.5" customHeight="1">
      <c r="A47" s="79" t="s">
        <v>258</v>
      </c>
      <c r="B47" s="79" t="s">
        <v>28</v>
      </c>
      <c r="C47" s="80" t="s">
        <v>259</v>
      </c>
      <c r="D47" s="80" t="s">
        <v>260</v>
      </c>
      <c r="E47" s="81">
        <v>90</v>
      </c>
      <c r="F47" s="81"/>
      <c r="G47" s="207">
        <v>126.38</v>
      </c>
      <c r="H47" s="149"/>
      <c r="I47" s="81"/>
      <c r="J47" s="149"/>
      <c r="K47" s="81"/>
      <c r="L47" s="81"/>
      <c r="M47" s="149">
        <v>119.99</v>
      </c>
      <c r="N47" s="207"/>
      <c r="O47" s="260">
        <v>114.29</v>
      </c>
      <c r="P47" s="149"/>
      <c r="Q47" s="149"/>
      <c r="R47" s="149"/>
      <c r="S47" s="149"/>
      <c r="T47" s="197">
        <f t="shared" si="4"/>
        <v>4</v>
      </c>
      <c r="U47" s="83">
        <f t="shared" si="5"/>
        <v>0.14109561406655652</v>
      </c>
      <c r="V47" s="84">
        <f t="shared" si="6"/>
        <v>112.665</v>
      </c>
      <c r="W47" s="89">
        <f t="shared" si="7"/>
        <v>112.665</v>
      </c>
      <c r="X47" s="117" t="s">
        <v>237</v>
      </c>
      <c r="Y47" s="104">
        <v>110.48</v>
      </c>
    </row>
    <row r="48" spans="1:23" ht="35.25" customHeight="1">
      <c r="A48" s="62"/>
      <c r="B48" s="62"/>
      <c r="C48" s="62"/>
      <c r="D48" s="62"/>
      <c r="E48" s="66"/>
      <c r="F48" s="66"/>
      <c r="G48" s="66"/>
      <c r="H48" s="187"/>
      <c r="I48" s="66"/>
      <c r="J48" s="187"/>
      <c r="K48" s="66"/>
      <c r="L48" s="66"/>
      <c r="M48" s="187"/>
      <c r="N48" s="187"/>
      <c r="O48" s="187"/>
      <c r="P48" s="187"/>
      <c r="Q48" s="187"/>
      <c r="R48" s="187"/>
      <c r="S48" s="187"/>
      <c r="T48" s="66"/>
      <c r="U48" s="66"/>
      <c r="V48" s="66"/>
      <c r="W48" s="70"/>
    </row>
    <row r="49" spans="1:25" ht="47.25" customHeight="1">
      <c r="A49" s="382" t="s">
        <v>44</v>
      </c>
      <c r="B49" s="382" t="s">
        <v>27</v>
      </c>
      <c r="C49" s="382" t="s">
        <v>43</v>
      </c>
      <c r="D49" s="382" t="s">
        <v>15</v>
      </c>
      <c r="E49" s="414" t="s">
        <v>56</v>
      </c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382" t="s">
        <v>46</v>
      </c>
      <c r="U49" s="382" t="s">
        <v>47</v>
      </c>
      <c r="V49" s="416" t="s">
        <v>210</v>
      </c>
      <c r="W49" s="401" t="s">
        <v>383</v>
      </c>
      <c r="X49" s="425" t="s">
        <v>221</v>
      </c>
      <c r="Y49" s="424" t="s">
        <v>238</v>
      </c>
    </row>
    <row r="50" spans="1:25" ht="129" customHeight="1">
      <c r="A50" s="409"/>
      <c r="B50" s="409"/>
      <c r="C50" s="409"/>
      <c r="D50" s="409"/>
      <c r="E50" s="288" t="s">
        <v>396</v>
      </c>
      <c r="F50" s="288" t="s">
        <v>412</v>
      </c>
      <c r="G50" s="288" t="s">
        <v>325</v>
      </c>
      <c r="H50" s="291" t="s">
        <v>288</v>
      </c>
      <c r="I50" s="292" t="s">
        <v>294</v>
      </c>
      <c r="J50" s="292" t="s">
        <v>295</v>
      </c>
      <c r="K50" s="292" t="s">
        <v>296</v>
      </c>
      <c r="L50" s="291" t="s">
        <v>297</v>
      </c>
      <c r="M50" s="292" t="s">
        <v>298</v>
      </c>
      <c r="N50" s="298" t="s">
        <v>309</v>
      </c>
      <c r="O50" s="298" t="s">
        <v>314</v>
      </c>
      <c r="P50" s="298" t="s">
        <v>328</v>
      </c>
      <c r="Q50" s="292" t="s">
        <v>310</v>
      </c>
      <c r="R50" s="292" t="s">
        <v>299</v>
      </c>
      <c r="S50" s="292" t="s">
        <v>311</v>
      </c>
      <c r="T50" s="409"/>
      <c r="U50" s="409"/>
      <c r="V50" s="416"/>
      <c r="W50" s="401"/>
      <c r="X50" s="315"/>
      <c r="Y50" s="424"/>
    </row>
    <row r="51" spans="1:23" ht="28.5" customHeight="1">
      <c r="A51" s="362" t="s">
        <v>37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</row>
    <row r="52" spans="1:25" ht="65.25" customHeight="1">
      <c r="A52" s="91" t="s">
        <v>112</v>
      </c>
      <c r="B52" s="91" t="s">
        <v>28</v>
      </c>
      <c r="C52" s="80" t="s">
        <v>114</v>
      </c>
      <c r="D52" s="148" t="s">
        <v>261</v>
      </c>
      <c r="E52" s="81">
        <v>480</v>
      </c>
      <c r="F52" s="81"/>
      <c r="G52" s="81">
        <v>449.28</v>
      </c>
      <c r="H52" s="181"/>
      <c r="I52" s="171"/>
      <c r="J52" s="192"/>
      <c r="K52" s="171"/>
      <c r="L52" s="81"/>
      <c r="M52" s="207"/>
      <c r="N52" s="260">
        <v>404.8</v>
      </c>
      <c r="O52" s="260">
        <v>568</v>
      </c>
      <c r="P52" s="260"/>
      <c r="Q52" s="260"/>
      <c r="R52" s="169"/>
      <c r="S52" s="260">
        <v>585</v>
      </c>
      <c r="T52" s="82">
        <f aca="true" t="shared" si="8" ref="T52:T70">COUNT(E52:S52)</f>
        <v>5</v>
      </c>
      <c r="U52" s="83">
        <f aca="true" t="shared" si="9" ref="U52:U70">STDEVA(E52:S52)/(SUM(E52:S52)/COUNTIF(E52:S52,"&gt;0"))</f>
        <v>0.15524053326022683</v>
      </c>
      <c r="V52" s="84">
        <f aca="true" t="shared" si="10" ref="V52:V70">1/T52*(SUM(E52:S52))</f>
        <v>497.416</v>
      </c>
      <c r="W52" s="89">
        <f>V52</f>
        <v>497.416</v>
      </c>
      <c r="X52" s="105">
        <v>513.33</v>
      </c>
      <c r="Y52" s="104">
        <v>502.84</v>
      </c>
    </row>
    <row r="53" spans="1:25" ht="96.75" customHeight="1">
      <c r="A53" s="79" t="s">
        <v>104</v>
      </c>
      <c r="B53" s="79" t="s">
        <v>28</v>
      </c>
      <c r="C53" s="80" t="s">
        <v>105</v>
      </c>
      <c r="D53" s="80" t="s">
        <v>89</v>
      </c>
      <c r="E53" s="81">
        <v>480</v>
      </c>
      <c r="F53" s="81"/>
      <c r="G53" s="81"/>
      <c r="H53" s="181"/>
      <c r="I53" s="171"/>
      <c r="J53" s="192"/>
      <c r="K53" s="171"/>
      <c r="L53" s="81"/>
      <c r="M53" s="208"/>
      <c r="N53" s="206">
        <v>529.9</v>
      </c>
      <c r="O53" s="206">
        <v>528</v>
      </c>
      <c r="P53" s="206"/>
      <c r="Q53" s="206"/>
      <c r="R53" s="299"/>
      <c r="S53" s="206">
        <v>558</v>
      </c>
      <c r="T53" s="82">
        <f t="shared" si="8"/>
        <v>4</v>
      </c>
      <c r="U53" s="83">
        <f t="shared" si="9"/>
        <v>0.061771435893322506</v>
      </c>
      <c r="V53" s="84">
        <f t="shared" si="10"/>
        <v>523.975</v>
      </c>
      <c r="W53" s="89">
        <f>V53</f>
        <v>523.975</v>
      </c>
      <c r="X53" s="105">
        <v>560</v>
      </c>
      <c r="Y53" s="105">
        <v>522.63</v>
      </c>
    </row>
    <row r="54" spans="1:25" ht="96.75" customHeight="1">
      <c r="A54" s="246" t="s">
        <v>366</v>
      </c>
      <c r="B54" s="247" t="s">
        <v>28</v>
      </c>
      <c r="C54" s="214" t="s">
        <v>367</v>
      </c>
      <c r="D54" s="235" t="s">
        <v>368</v>
      </c>
      <c r="E54" s="81">
        <v>500</v>
      </c>
      <c r="F54" s="81"/>
      <c r="G54" s="81">
        <v>509.18</v>
      </c>
      <c r="H54" s="181"/>
      <c r="I54" s="171"/>
      <c r="J54" s="192">
        <v>553.7</v>
      </c>
      <c r="K54" s="171"/>
      <c r="L54" s="81"/>
      <c r="M54" s="208"/>
      <c r="N54" s="206"/>
      <c r="O54" s="206">
        <v>589</v>
      </c>
      <c r="P54" s="206"/>
      <c r="Q54" s="206"/>
      <c r="R54" s="299"/>
      <c r="S54" s="206"/>
      <c r="T54" s="82">
        <f t="shared" si="8"/>
        <v>4</v>
      </c>
      <c r="U54" s="83">
        <f t="shared" si="9"/>
        <v>0.07680764379264865</v>
      </c>
      <c r="V54" s="84">
        <f t="shared" si="10"/>
        <v>537.97</v>
      </c>
      <c r="W54" s="89">
        <f aca="true" t="shared" si="11" ref="W54:W68">V54</f>
        <v>537.97</v>
      </c>
      <c r="X54" s="260">
        <v>491.93</v>
      </c>
      <c r="Y54" s="105">
        <v>507.68</v>
      </c>
    </row>
    <row r="55" spans="1:25" ht="96.75" customHeight="1">
      <c r="A55" s="248" t="s">
        <v>113</v>
      </c>
      <c r="B55" s="249" t="s">
        <v>28</v>
      </c>
      <c r="C55" s="250" t="s">
        <v>369</v>
      </c>
      <c r="D55" s="236" t="s">
        <v>90</v>
      </c>
      <c r="E55" s="81">
        <v>55</v>
      </c>
      <c r="F55" s="81">
        <v>101.59</v>
      </c>
      <c r="G55" s="81"/>
      <c r="H55" s="181"/>
      <c r="I55" s="171"/>
      <c r="J55" s="192"/>
      <c r="K55" s="171"/>
      <c r="L55" s="81"/>
      <c r="M55" s="208"/>
      <c r="N55" s="206">
        <v>67.99</v>
      </c>
      <c r="O55" s="206">
        <v>68.8</v>
      </c>
      <c r="P55" s="206">
        <v>85.8</v>
      </c>
      <c r="Q55" s="206"/>
      <c r="R55" s="299"/>
      <c r="S55" s="206"/>
      <c r="T55" s="82">
        <f t="shared" si="8"/>
        <v>5</v>
      </c>
      <c r="U55" s="83">
        <f t="shared" si="9"/>
        <v>0.23842817165319527</v>
      </c>
      <c r="V55" s="84">
        <f t="shared" si="10"/>
        <v>75.836</v>
      </c>
      <c r="W55" s="89">
        <f t="shared" si="11"/>
        <v>75.836</v>
      </c>
      <c r="X55" s="206">
        <v>66.67</v>
      </c>
      <c r="Y55" s="105">
        <v>74.3</v>
      </c>
    </row>
    <row r="56" spans="1:25" ht="113.25" customHeight="1">
      <c r="A56" s="248" t="s">
        <v>113</v>
      </c>
      <c r="B56" s="249" t="s">
        <v>28</v>
      </c>
      <c r="C56" s="250" t="s">
        <v>370</v>
      </c>
      <c r="D56" s="236" t="s">
        <v>90</v>
      </c>
      <c r="E56" s="81">
        <v>58</v>
      </c>
      <c r="F56" s="81">
        <v>106.13</v>
      </c>
      <c r="G56" s="81">
        <v>58.9</v>
      </c>
      <c r="H56" s="181"/>
      <c r="I56" s="171"/>
      <c r="J56" s="192">
        <v>71.61</v>
      </c>
      <c r="K56" s="171"/>
      <c r="L56" s="81"/>
      <c r="M56" s="208"/>
      <c r="N56" s="206"/>
      <c r="O56" s="206">
        <v>69</v>
      </c>
      <c r="P56" s="206"/>
      <c r="Q56" s="206"/>
      <c r="R56" s="299"/>
      <c r="S56" s="206"/>
      <c r="T56" s="82">
        <f t="shared" si="8"/>
        <v>5</v>
      </c>
      <c r="U56" s="83">
        <f t="shared" si="9"/>
        <v>0.2697014657672226</v>
      </c>
      <c r="V56" s="84">
        <f t="shared" si="10"/>
        <v>72.728</v>
      </c>
      <c r="W56" s="89">
        <f t="shared" si="11"/>
        <v>72.728</v>
      </c>
      <c r="X56" s="206">
        <v>62.82</v>
      </c>
      <c r="Y56" s="105">
        <v>71.28</v>
      </c>
    </row>
    <row r="57" spans="1:25" ht="111.75" customHeight="1">
      <c r="A57" s="91" t="s">
        <v>113</v>
      </c>
      <c r="B57" s="213" t="s">
        <v>28</v>
      </c>
      <c r="C57" s="212" t="s">
        <v>262</v>
      </c>
      <c r="D57" s="214" t="s">
        <v>90</v>
      </c>
      <c r="E57" s="149">
        <v>70</v>
      </c>
      <c r="F57" s="149">
        <v>102.25</v>
      </c>
      <c r="G57" s="149"/>
      <c r="H57" s="149"/>
      <c r="I57" s="149"/>
      <c r="J57" s="149"/>
      <c r="K57" s="149"/>
      <c r="L57" s="149"/>
      <c r="M57" s="208"/>
      <c r="N57" s="206">
        <v>97.99</v>
      </c>
      <c r="O57" s="206">
        <v>90</v>
      </c>
      <c r="P57" s="206"/>
      <c r="Q57" s="206"/>
      <c r="R57" s="299"/>
      <c r="S57" s="206">
        <v>87</v>
      </c>
      <c r="T57" s="82">
        <f t="shared" si="8"/>
        <v>5</v>
      </c>
      <c r="U57" s="83">
        <f t="shared" si="9"/>
        <v>0.13934060239786183</v>
      </c>
      <c r="V57" s="84">
        <f t="shared" si="10"/>
        <v>89.44800000000001</v>
      </c>
      <c r="W57" s="89">
        <f t="shared" si="11"/>
        <v>89.44800000000001</v>
      </c>
      <c r="X57" s="117" t="s">
        <v>237</v>
      </c>
      <c r="Y57" s="105">
        <v>86.25</v>
      </c>
    </row>
    <row r="58" spans="1:25" ht="91.5" customHeight="1">
      <c r="A58" s="79" t="s">
        <v>197</v>
      </c>
      <c r="B58" s="79" t="s">
        <v>28</v>
      </c>
      <c r="C58" s="80" t="s">
        <v>198</v>
      </c>
      <c r="D58" s="80" t="s">
        <v>91</v>
      </c>
      <c r="E58" s="81">
        <v>20</v>
      </c>
      <c r="F58" s="81"/>
      <c r="G58" s="81"/>
      <c r="H58" s="181">
        <v>16.06</v>
      </c>
      <c r="I58" s="171"/>
      <c r="J58" s="192"/>
      <c r="K58" s="171"/>
      <c r="L58" s="81"/>
      <c r="M58" s="208"/>
      <c r="N58" s="206"/>
      <c r="O58" s="206">
        <v>30</v>
      </c>
      <c r="P58" s="206"/>
      <c r="Q58" s="206"/>
      <c r="R58" s="299"/>
      <c r="S58" s="206">
        <v>18.7</v>
      </c>
      <c r="T58" s="82">
        <f t="shared" si="8"/>
        <v>4</v>
      </c>
      <c r="U58" s="83">
        <f t="shared" si="9"/>
        <v>0.2877674351154746</v>
      </c>
      <c r="V58" s="84">
        <f t="shared" si="10"/>
        <v>21.19</v>
      </c>
      <c r="W58" s="89">
        <f t="shared" si="11"/>
        <v>21.19</v>
      </c>
      <c r="X58" s="105">
        <v>17.35</v>
      </c>
      <c r="Y58" s="105">
        <v>18.25</v>
      </c>
    </row>
    <row r="59" spans="1:25" ht="117.75" customHeight="1">
      <c r="A59" s="233" t="s">
        <v>197</v>
      </c>
      <c r="B59" s="234" t="s">
        <v>28</v>
      </c>
      <c r="C59" s="235" t="s">
        <v>371</v>
      </c>
      <c r="D59" s="235" t="s">
        <v>91</v>
      </c>
      <c r="E59" s="81">
        <v>15</v>
      </c>
      <c r="F59" s="81">
        <v>12.23</v>
      </c>
      <c r="G59" s="81"/>
      <c r="H59" s="181"/>
      <c r="I59" s="171"/>
      <c r="J59" s="192"/>
      <c r="K59" s="171"/>
      <c r="L59" s="81"/>
      <c r="M59" s="208"/>
      <c r="N59" s="206"/>
      <c r="O59" s="206">
        <v>23</v>
      </c>
      <c r="P59" s="206"/>
      <c r="Q59" s="206"/>
      <c r="R59" s="299"/>
      <c r="S59" s="206">
        <v>12.5</v>
      </c>
      <c r="T59" s="82">
        <f t="shared" si="8"/>
        <v>4</v>
      </c>
      <c r="U59" s="83">
        <f t="shared" si="9"/>
        <v>0.3210711688707073</v>
      </c>
      <c r="V59" s="84">
        <f t="shared" si="10"/>
        <v>15.682500000000001</v>
      </c>
      <c r="W59" s="89">
        <f t="shared" si="11"/>
        <v>15.682500000000001</v>
      </c>
      <c r="X59" s="206">
        <v>17.49</v>
      </c>
      <c r="Y59" s="105">
        <v>12.68</v>
      </c>
    </row>
    <row r="60" spans="1:25" ht="91.5" customHeight="1">
      <c r="A60" s="233" t="s">
        <v>372</v>
      </c>
      <c r="B60" s="234" t="s">
        <v>28</v>
      </c>
      <c r="C60" s="235" t="s">
        <v>373</v>
      </c>
      <c r="D60" s="235" t="s">
        <v>374</v>
      </c>
      <c r="E60" s="81">
        <v>65</v>
      </c>
      <c r="F60" s="81">
        <v>51.16</v>
      </c>
      <c r="G60" s="81"/>
      <c r="H60" s="181"/>
      <c r="I60" s="171"/>
      <c r="J60" s="192">
        <v>58.76</v>
      </c>
      <c r="K60" s="171"/>
      <c r="L60" s="81"/>
      <c r="M60" s="208"/>
      <c r="N60" s="206"/>
      <c r="O60" s="206"/>
      <c r="P60" s="206"/>
      <c r="Q60" s="206">
        <v>49.8</v>
      </c>
      <c r="R60" s="299"/>
      <c r="S60" s="206"/>
      <c r="T60" s="82">
        <f t="shared" si="8"/>
        <v>4</v>
      </c>
      <c r="U60" s="83">
        <f t="shared" si="9"/>
        <v>0.1260127685620394</v>
      </c>
      <c r="V60" s="84">
        <f t="shared" si="10"/>
        <v>56.17999999999999</v>
      </c>
      <c r="W60" s="89">
        <f t="shared" si="11"/>
        <v>56.17999999999999</v>
      </c>
      <c r="X60" s="206">
        <v>57.68</v>
      </c>
      <c r="Y60" s="105">
        <v>53.59</v>
      </c>
    </row>
    <row r="61" spans="1:25" ht="103.5" customHeight="1">
      <c r="A61" s="79" t="s">
        <v>38</v>
      </c>
      <c r="B61" s="79" t="s">
        <v>28</v>
      </c>
      <c r="C61" s="80" t="s">
        <v>199</v>
      </c>
      <c r="D61" s="80" t="s">
        <v>92</v>
      </c>
      <c r="E61" s="81">
        <v>280</v>
      </c>
      <c r="F61" s="81">
        <v>257.84</v>
      </c>
      <c r="G61" s="81"/>
      <c r="H61" s="149"/>
      <c r="I61" s="81"/>
      <c r="J61" s="149"/>
      <c r="K61" s="81"/>
      <c r="L61" s="169">
        <v>132</v>
      </c>
      <c r="M61" s="208"/>
      <c r="N61" s="206">
        <v>174.99</v>
      </c>
      <c r="O61" s="206">
        <v>156</v>
      </c>
      <c r="P61" s="206"/>
      <c r="Q61" s="206"/>
      <c r="R61" s="299"/>
      <c r="S61" s="206"/>
      <c r="T61" s="82">
        <f t="shared" si="8"/>
        <v>5</v>
      </c>
      <c r="U61" s="83">
        <f t="shared" si="9"/>
        <v>0.32502651524444637</v>
      </c>
      <c r="V61" s="84">
        <f t="shared" si="10"/>
        <v>200.166</v>
      </c>
      <c r="W61" s="89">
        <f t="shared" si="11"/>
        <v>200.166</v>
      </c>
      <c r="X61" s="105">
        <v>152.33</v>
      </c>
      <c r="Y61" s="105">
        <v>152</v>
      </c>
    </row>
    <row r="62" spans="1:25" ht="95.25" customHeight="1">
      <c r="A62" s="79" t="s">
        <v>96</v>
      </c>
      <c r="B62" s="79" t="s">
        <v>28</v>
      </c>
      <c r="C62" s="80" t="s">
        <v>200</v>
      </c>
      <c r="D62" s="80" t="s">
        <v>93</v>
      </c>
      <c r="E62" s="81">
        <v>200</v>
      </c>
      <c r="F62" s="81">
        <v>273.05</v>
      </c>
      <c r="G62" s="81"/>
      <c r="H62" s="149"/>
      <c r="I62" s="81"/>
      <c r="J62" s="149"/>
      <c r="K62" s="81"/>
      <c r="L62" s="81"/>
      <c r="M62" s="208"/>
      <c r="N62" s="206"/>
      <c r="O62" s="206">
        <v>280</v>
      </c>
      <c r="P62" s="206"/>
      <c r="Q62" s="206"/>
      <c r="R62" s="299"/>
      <c r="S62" s="206">
        <v>286</v>
      </c>
      <c r="T62" s="82">
        <f t="shared" si="8"/>
        <v>4</v>
      </c>
      <c r="U62" s="83">
        <f t="shared" si="9"/>
        <v>0.1547241362393562</v>
      </c>
      <c r="V62" s="84">
        <f t="shared" si="10"/>
        <v>259.7625</v>
      </c>
      <c r="W62" s="89">
        <f t="shared" si="11"/>
        <v>259.7625</v>
      </c>
      <c r="X62" s="105">
        <v>263.33</v>
      </c>
      <c r="Y62" s="105">
        <v>282</v>
      </c>
    </row>
    <row r="63" spans="1:25" ht="56.25" customHeight="1">
      <c r="A63" s="79" t="s">
        <v>39</v>
      </c>
      <c r="B63" s="79" t="s">
        <v>28</v>
      </c>
      <c r="C63" s="80" t="s">
        <v>115</v>
      </c>
      <c r="D63" s="80" t="s">
        <v>94</v>
      </c>
      <c r="E63" s="81">
        <v>160</v>
      </c>
      <c r="F63" s="81">
        <v>286.1</v>
      </c>
      <c r="G63" s="81">
        <v>165.48</v>
      </c>
      <c r="H63" s="149"/>
      <c r="I63" s="170">
        <v>161.74</v>
      </c>
      <c r="J63" s="191"/>
      <c r="K63" s="170"/>
      <c r="L63" s="81"/>
      <c r="M63" s="208"/>
      <c r="N63" s="206"/>
      <c r="O63" s="206"/>
      <c r="P63" s="206"/>
      <c r="Q63" s="206"/>
      <c r="R63" s="299"/>
      <c r="S63" s="206">
        <v>218</v>
      </c>
      <c r="T63" s="82">
        <f t="shared" si="8"/>
        <v>5</v>
      </c>
      <c r="U63" s="83">
        <f t="shared" si="9"/>
        <v>0.2760012407868376</v>
      </c>
      <c r="V63" s="84">
        <f t="shared" si="10"/>
        <v>198.264</v>
      </c>
      <c r="W63" s="89">
        <f t="shared" si="11"/>
        <v>198.264</v>
      </c>
      <c r="X63" s="105">
        <v>187.25</v>
      </c>
      <c r="Y63" s="105">
        <v>186.31</v>
      </c>
    </row>
    <row r="64" spans="1:25" ht="56.25" customHeight="1">
      <c r="A64" s="79" t="s">
        <v>229</v>
      </c>
      <c r="B64" s="79" t="s">
        <v>28</v>
      </c>
      <c r="C64" s="80" t="s">
        <v>230</v>
      </c>
      <c r="D64" s="80" t="s">
        <v>231</v>
      </c>
      <c r="E64" s="81">
        <v>145</v>
      </c>
      <c r="F64" s="81">
        <v>267.15</v>
      </c>
      <c r="G64" s="81"/>
      <c r="H64" s="181"/>
      <c r="I64" s="171"/>
      <c r="J64" s="192"/>
      <c r="K64" s="171"/>
      <c r="L64" s="81"/>
      <c r="M64" s="208"/>
      <c r="N64" s="206"/>
      <c r="O64" s="206">
        <v>219</v>
      </c>
      <c r="P64" s="206"/>
      <c r="Q64" s="206"/>
      <c r="R64" s="299"/>
      <c r="S64" s="206"/>
      <c r="T64" s="82">
        <f t="shared" si="8"/>
        <v>3</v>
      </c>
      <c r="U64" s="83">
        <f t="shared" si="9"/>
        <v>0.2924622681192341</v>
      </c>
      <c r="V64" s="84">
        <f t="shared" si="10"/>
        <v>210.38333333333333</v>
      </c>
      <c r="W64" s="89">
        <f t="shared" si="11"/>
        <v>210.38333333333333</v>
      </c>
      <c r="X64" s="105">
        <v>141.6</v>
      </c>
      <c r="Y64" s="105">
        <v>163.6</v>
      </c>
    </row>
    <row r="65" spans="1:25" ht="74.25" customHeight="1">
      <c r="A65" s="79" t="s">
        <v>201</v>
      </c>
      <c r="B65" s="79" t="s">
        <v>28</v>
      </c>
      <c r="C65" s="80" t="s">
        <v>202</v>
      </c>
      <c r="D65" s="80" t="s">
        <v>1</v>
      </c>
      <c r="E65" s="81">
        <v>170</v>
      </c>
      <c r="F65" s="81"/>
      <c r="G65" s="81"/>
      <c r="H65" s="181">
        <v>133.03</v>
      </c>
      <c r="I65" s="171"/>
      <c r="J65" s="192">
        <v>157.44</v>
      </c>
      <c r="K65" s="171"/>
      <c r="L65" s="81"/>
      <c r="M65" s="208"/>
      <c r="N65" s="206"/>
      <c r="O65" s="206">
        <v>205</v>
      </c>
      <c r="P65" s="206"/>
      <c r="Q65" s="206"/>
      <c r="R65" s="299"/>
      <c r="S65" s="206"/>
      <c r="T65" s="82">
        <f t="shared" si="8"/>
        <v>4</v>
      </c>
      <c r="U65" s="83">
        <f t="shared" si="9"/>
        <v>0.18021526302964527</v>
      </c>
      <c r="V65" s="84">
        <f t="shared" si="10"/>
        <v>166.3675</v>
      </c>
      <c r="W65" s="89">
        <f t="shared" si="11"/>
        <v>166.3675</v>
      </c>
      <c r="X65" s="105">
        <v>167.48</v>
      </c>
      <c r="Y65" s="105">
        <v>158.87</v>
      </c>
    </row>
    <row r="66" spans="1:25" ht="104.25" customHeight="1">
      <c r="A66" s="79" t="s">
        <v>55</v>
      </c>
      <c r="B66" s="79" t="s">
        <v>28</v>
      </c>
      <c r="C66" s="80" t="s">
        <v>99</v>
      </c>
      <c r="D66" s="80" t="s">
        <v>95</v>
      </c>
      <c r="E66" s="81">
        <v>160</v>
      </c>
      <c r="F66" s="81"/>
      <c r="G66" s="81">
        <v>163.1</v>
      </c>
      <c r="H66" s="181"/>
      <c r="I66" s="171"/>
      <c r="J66" s="192"/>
      <c r="K66" s="171"/>
      <c r="L66" s="81"/>
      <c r="M66" s="208"/>
      <c r="N66" s="206"/>
      <c r="O66" s="206">
        <v>165.7</v>
      </c>
      <c r="P66" s="206"/>
      <c r="Q66" s="206"/>
      <c r="R66" s="299"/>
      <c r="S66" s="206">
        <v>158</v>
      </c>
      <c r="T66" s="82">
        <f t="shared" si="8"/>
        <v>4</v>
      </c>
      <c r="U66" s="83">
        <f t="shared" si="9"/>
        <v>0.020984108316743782</v>
      </c>
      <c r="V66" s="84">
        <f t="shared" si="10"/>
        <v>161.7</v>
      </c>
      <c r="W66" s="89">
        <f t="shared" si="11"/>
        <v>161.7</v>
      </c>
      <c r="X66" s="105">
        <v>173.33</v>
      </c>
      <c r="Y66" s="105">
        <v>164.53</v>
      </c>
    </row>
    <row r="67" spans="1:25" ht="75.75" customHeight="1">
      <c r="A67" s="79" t="s">
        <v>116</v>
      </c>
      <c r="B67" s="79" t="s">
        <v>28</v>
      </c>
      <c r="C67" s="80" t="s">
        <v>117</v>
      </c>
      <c r="D67" s="80" t="s">
        <v>118</v>
      </c>
      <c r="E67" s="81">
        <v>1200</v>
      </c>
      <c r="F67" s="81"/>
      <c r="G67" s="81"/>
      <c r="H67" s="181"/>
      <c r="I67" s="171"/>
      <c r="J67" s="192"/>
      <c r="K67" s="171"/>
      <c r="L67" s="81"/>
      <c r="M67" s="208"/>
      <c r="N67" s="206"/>
      <c r="O67" s="206">
        <v>1120</v>
      </c>
      <c r="P67" s="206"/>
      <c r="Q67" s="206"/>
      <c r="R67" s="299"/>
      <c r="S67" s="206">
        <v>1118</v>
      </c>
      <c r="T67" s="82">
        <f t="shared" si="8"/>
        <v>3</v>
      </c>
      <c r="U67" s="83">
        <f t="shared" si="9"/>
        <v>0.040816808249656195</v>
      </c>
      <c r="V67" s="84">
        <f t="shared" si="10"/>
        <v>1146</v>
      </c>
      <c r="W67" s="89">
        <f t="shared" si="11"/>
        <v>1146</v>
      </c>
      <c r="X67" s="105">
        <v>1100</v>
      </c>
      <c r="Y67" s="105">
        <v>1112.67</v>
      </c>
    </row>
    <row r="68" spans="1:25" ht="75.75" customHeight="1">
      <c r="A68" s="233" t="s">
        <v>375</v>
      </c>
      <c r="B68" s="234" t="s">
        <v>32</v>
      </c>
      <c r="C68" s="235" t="s">
        <v>376</v>
      </c>
      <c r="D68" s="235" t="s">
        <v>377</v>
      </c>
      <c r="E68" s="81">
        <v>150</v>
      </c>
      <c r="F68" s="81">
        <v>134.22</v>
      </c>
      <c r="G68" s="81"/>
      <c r="H68" s="181"/>
      <c r="I68" s="171"/>
      <c r="J68" s="192"/>
      <c r="K68" s="171"/>
      <c r="L68" s="81"/>
      <c r="M68" s="208"/>
      <c r="N68" s="206">
        <v>129.99</v>
      </c>
      <c r="O68" s="206">
        <v>138</v>
      </c>
      <c r="P68" s="206"/>
      <c r="Q68" s="206"/>
      <c r="R68" s="299"/>
      <c r="S68" s="206">
        <v>117</v>
      </c>
      <c r="T68" s="82">
        <f t="shared" si="8"/>
        <v>5</v>
      </c>
      <c r="U68" s="83">
        <f t="shared" si="9"/>
        <v>0.08973603539624618</v>
      </c>
      <c r="V68" s="84">
        <f t="shared" si="10"/>
        <v>133.842</v>
      </c>
      <c r="W68" s="89">
        <f t="shared" si="11"/>
        <v>133.842</v>
      </c>
      <c r="X68" s="206">
        <v>124.38</v>
      </c>
      <c r="Y68" s="105">
        <v>127.5</v>
      </c>
    </row>
    <row r="69" spans="1:25" ht="60" customHeight="1">
      <c r="A69" s="79" t="s">
        <v>203</v>
      </c>
      <c r="B69" s="79" t="s">
        <v>32</v>
      </c>
      <c r="C69" s="80" t="s">
        <v>204</v>
      </c>
      <c r="D69" s="80" t="s">
        <v>24</v>
      </c>
      <c r="E69" s="81">
        <v>40</v>
      </c>
      <c r="F69" s="81"/>
      <c r="G69" s="81"/>
      <c r="H69" s="181"/>
      <c r="I69" s="171"/>
      <c r="J69" s="192"/>
      <c r="K69" s="171">
        <v>35.98</v>
      </c>
      <c r="L69" s="81"/>
      <c r="M69" s="208"/>
      <c r="N69" s="206"/>
      <c r="O69" s="206">
        <v>51.78</v>
      </c>
      <c r="P69" s="206"/>
      <c r="Q69" s="206"/>
      <c r="R69" s="299"/>
      <c r="S69" s="206"/>
      <c r="T69" s="197">
        <f t="shared" si="8"/>
        <v>3</v>
      </c>
      <c r="U69" s="83">
        <f t="shared" si="9"/>
        <v>0.19281770973124177</v>
      </c>
      <c r="V69" s="84">
        <f t="shared" si="10"/>
        <v>42.58666666666666</v>
      </c>
      <c r="W69" s="89">
        <f>V69</f>
        <v>42.58666666666666</v>
      </c>
      <c r="X69" s="105">
        <v>45.33</v>
      </c>
      <c r="Y69" s="105">
        <v>44.66</v>
      </c>
    </row>
    <row r="70" spans="1:25" ht="124.5" customHeight="1">
      <c r="A70" s="79" t="s">
        <v>218</v>
      </c>
      <c r="B70" s="79" t="s">
        <v>28</v>
      </c>
      <c r="C70" s="80" t="s">
        <v>219</v>
      </c>
      <c r="D70" s="80" t="s">
        <v>220</v>
      </c>
      <c r="E70" s="81">
        <v>160</v>
      </c>
      <c r="F70" s="81"/>
      <c r="G70" s="81"/>
      <c r="H70" s="149"/>
      <c r="I70" s="81"/>
      <c r="J70" s="149"/>
      <c r="K70" s="81"/>
      <c r="L70" s="81"/>
      <c r="M70" s="208">
        <v>194.18</v>
      </c>
      <c r="N70" s="206"/>
      <c r="O70" s="206">
        <v>187</v>
      </c>
      <c r="P70" s="206"/>
      <c r="Q70" s="206"/>
      <c r="R70" s="171">
        <v>220.6</v>
      </c>
      <c r="S70" s="206">
        <v>164.7</v>
      </c>
      <c r="T70" s="197">
        <f t="shared" si="8"/>
        <v>5</v>
      </c>
      <c r="U70" s="83">
        <f t="shared" si="9"/>
        <v>0.13198067857248727</v>
      </c>
      <c r="V70" s="84">
        <f t="shared" si="10"/>
        <v>185.29600000000002</v>
      </c>
      <c r="W70" s="89">
        <f>V70</f>
        <v>185.29600000000002</v>
      </c>
      <c r="X70" s="105">
        <v>181.59</v>
      </c>
      <c r="Y70" s="105">
        <v>184.87</v>
      </c>
    </row>
    <row r="71" spans="1:23" ht="30" customHeight="1">
      <c r="A71" s="79"/>
      <c r="B71" s="79"/>
      <c r="C71" s="80"/>
      <c r="D71" s="80"/>
      <c r="E71" s="81"/>
      <c r="F71" s="81"/>
      <c r="G71" s="81"/>
      <c r="H71" s="149"/>
      <c r="I71" s="81"/>
      <c r="J71" s="149"/>
      <c r="K71" s="81"/>
      <c r="L71" s="81"/>
      <c r="M71" s="149"/>
      <c r="N71" s="149"/>
      <c r="O71" s="149"/>
      <c r="P71" s="149"/>
      <c r="Q71" s="149"/>
      <c r="R71" s="149"/>
      <c r="S71" s="149"/>
      <c r="T71" s="82"/>
      <c r="U71" s="83"/>
      <c r="V71" s="84"/>
      <c r="W71" s="85"/>
    </row>
    <row r="72" spans="1:23" ht="69.75" customHeight="1">
      <c r="A72" s="422" t="s">
        <v>235</v>
      </c>
      <c r="B72" s="423"/>
      <c r="C72" s="423"/>
      <c r="D72" s="423"/>
      <c r="E72" s="423"/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121"/>
    </row>
    <row r="73" spans="1:23" ht="25.5" customHeight="1">
      <c r="A73" s="19"/>
      <c r="B73" s="19"/>
      <c r="C73" s="20"/>
      <c r="D73" s="20"/>
      <c r="E73" s="21"/>
      <c r="F73" s="21"/>
      <c r="G73" s="21"/>
      <c r="H73" s="143"/>
      <c r="I73" s="21"/>
      <c r="J73" s="143"/>
      <c r="K73" s="21"/>
      <c r="L73" s="21"/>
      <c r="M73" s="143"/>
      <c r="N73" s="143"/>
      <c r="O73" s="143"/>
      <c r="P73" s="143"/>
      <c r="Q73" s="143"/>
      <c r="R73" s="143"/>
      <c r="S73" s="143"/>
      <c r="T73" s="20"/>
      <c r="U73" s="22"/>
      <c r="V73" s="21"/>
      <c r="W73" s="69"/>
    </row>
    <row r="74" spans="1:25" ht="45" customHeight="1">
      <c r="A74" s="375" t="s">
        <v>44</v>
      </c>
      <c r="B74" s="375" t="s">
        <v>27</v>
      </c>
      <c r="C74" s="375" t="s">
        <v>43</v>
      </c>
      <c r="D74" s="375" t="s">
        <v>15</v>
      </c>
      <c r="E74" s="405" t="s">
        <v>56</v>
      </c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  <c r="T74" s="375" t="s">
        <v>46</v>
      </c>
      <c r="U74" s="375" t="s">
        <v>47</v>
      </c>
      <c r="V74" s="406" t="s">
        <v>210</v>
      </c>
      <c r="W74" s="417" t="s">
        <v>384</v>
      </c>
      <c r="X74" s="425" t="s">
        <v>221</v>
      </c>
      <c r="Y74" s="424" t="s">
        <v>238</v>
      </c>
    </row>
    <row r="75" spans="1:25" ht="129.75" customHeight="1">
      <c r="A75" s="408"/>
      <c r="B75" s="408"/>
      <c r="C75" s="408"/>
      <c r="D75" s="408"/>
      <c r="E75" s="266" t="s">
        <v>396</v>
      </c>
      <c r="F75" s="266" t="s">
        <v>412</v>
      </c>
      <c r="G75" s="288" t="s">
        <v>331</v>
      </c>
      <c r="H75" s="291" t="s">
        <v>332</v>
      </c>
      <c r="I75" s="288"/>
      <c r="J75" s="288"/>
      <c r="K75" s="189"/>
      <c r="L75" s="189"/>
      <c r="M75" s="189"/>
      <c r="N75" s="237"/>
      <c r="O75" s="141"/>
      <c r="P75" s="141"/>
      <c r="Q75" s="141"/>
      <c r="R75" s="141"/>
      <c r="S75" s="189"/>
      <c r="T75" s="408"/>
      <c r="U75" s="408"/>
      <c r="V75" s="407"/>
      <c r="W75" s="418"/>
      <c r="X75" s="315"/>
      <c r="Y75" s="424"/>
    </row>
    <row r="76" spans="1:23" ht="31.5" customHeight="1">
      <c r="A76" s="378" t="s">
        <v>40</v>
      </c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79"/>
    </row>
    <row r="77" spans="1:25" ht="84.75" customHeight="1">
      <c r="A77" s="91" t="s">
        <v>106</v>
      </c>
      <c r="B77" s="91" t="s">
        <v>41</v>
      </c>
      <c r="C77" s="80" t="s">
        <v>130</v>
      </c>
      <c r="D77" s="80" t="s">
        <v>0</v>
      </c>
      <c r="E77" s="81">
        <v>9</v>
      </c>
      <c r="F77" s="81">
        <v>8.24</v>
      </c>
      <c r="G77" s="81">
        <v>8.87</v>
      </c>
      <c r="H77" s="149">
        <v>8.83</v>
      </c>
      <c r="I77" s="81"/>
      <c r="J77" s="149"/>
      <c r="K77" s="81"/>
      <c r="L77" s="81"/>
      <c r="M77" s="149"/>
      <c r="N77" s="149"/>
      <c r="O77" s="149"/>
      <c r="P77" s="149"/>
      <c r="Q77" s="149"/>
      <c r="R77" s="149"/>
      <c r="S77" s="149"/>
      <c r="T77" s="82">
        <f>COUNT(E77:S77)</f>
        <v>4</v>
      </c>
      <c r="U77" s="83">
        <f>STDEVA(E77:S77)/(SUM(E77:S77)/COUNTIF(E77:S77,"&gt;0"))</f>
        <v>0.03868180677869354</v>
      </c>
      <c r="V77" s="84">
        <f>1/T77*(SUM(E77:S77))</f>
        <v>8.735</v>
      </c>
      <c r="W77" s="85">
        <f>V77</f>
        <v>8.735</v>
      </c>
      <c r="X77" s="134">
        <v>8.44</v>
      </c>
      <c r="Y77" s="104">
        <v>8.57</v>
      </c>
    </row>
    <row r="79" spans="1:23" ht="35.25" customHeight="1">
      <c r="A79" s="415"/>
      <c r="B79" s="415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</row>
    <row r="80" spans="1:23" ht="12.75">
      <c r="A80" s="415"/>
      <c r="B80" s="415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</row>
    <row r="81" spans="1:23" ht="12.75">
      <c r="A81" s="415"/>
      <c r="B81" s="415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5"/>
    </row>
    <row r="82" spans="1:19" ht="24" customHeight="1">
      <c r="A82" s="410"/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  <c r="P82" s="411"/>
      <c r="Q82" s="411"/>
      <c r="R82" s="411"/>
      <c r="S82" s="411"/>
    </row>
    <row r="83" spans="1:4" ht="17.25" customHeight="1">
      <c r="A83" s="412"/>
      <c r="B83" s="413"/>
      <c r="C83" s="413"/>
      <c r="D83" s="413"/>
    </row>
  </sheetData>
  <sheetProtection/>
  <mergeCells count="55">
    <mergeCell ref="Y4:Y5"/>
    <mergeCell ref="Y28:Y29"/>
    <mergeCell ref="Y49:Y50"/>
    <mergeCell ref="Y74:Y75"/>
    <mergeCell ref="X49:X50"/>
    <mergeCell ref="X74:X75"/>
    <mergeCell ref="X4:X5"/>
    <mergeCell ref="X28:X29"/>
    <mergeCell ref="A72:V72"/>
    <mergeCell ref="B74:B75"/>
    <mergeCell ref="D74:D75"/>
    <mergeCell ref="W4:W5"/>
    <mergeCell ref="A76:W76"/>
    <mergeCell ref="A6:W6"/>
    <mergeCell ref="U74:U75"/>
    <mergeCell ref="T74:T75"/>
    <mergeCell ref="E74:S74"/>
    <mergeCell ref="A74:A75"/>
    <mergeCell ref="C74:C75"/>
    <mergeCell ref="U4:U5"/>
    <mergeCell ref="D4:D5"/>
    <mergeCell ref="W49:W50"/>
    <mergeCell ref="W74:W75"/>
    <mergeCell ref="U49:U50"/>
    <mergeCell ref="A26:V26"/>
    <mergeCell ref="V49:V50"/>
    <mergeCell ref="V74:V75"/>
    <mergeCell ref="C49:C50"/>
    <mergeCell ref="A82:S82"/>
    <mergeCell ref="A83:D83"/>
    <mergeCell ref="E49:S49"/>
    <mergeCell ref="A79:W81"/>
    <mergeCell ref="E28:S28"/>
    <mergeCell ref="V28:V29"/>
    <mergeCell ref="D49:D50"/>
    <mergeCell ref="T28:T29"/>
    <mergeCell ref="D28:D29"/>
    <mergeCell ref="C28:C29"/>
    <mergeCell ref="U28:U29"/>
    <mergeCell ref="A51:W51"/>
    <mergeCell ref="A49:A50"/>
    <mergeCell ref="T49:T50"/>
    <mergeCell ref="A30:W30"/>
    <mergeCell ref="A28:A29"/>
    <mergeCell ref="B49:B50"/>
    <mergeCell ref="B28:B29"/>
    <mergeCell ref="W28:W29"/>
    <mergeCell ref="T1:V1"/>
    <mergeCell ref="A3:V3"/>
    <mergeCell ref="E4:S4"/>
    <mergeCell ref="V4:V5"/>
    <mergeCell ref="C4:C5"/>
    <mergeCell ref="T4:T5"/>
    <mergeCell ref="A4:A5"/>
    <mergeCell ref="B4:B5"/>
  </mergeCells>
  <dataValidations count="1">
    <dataValidation type="list" allowBlank="1" showInputMessage="1" showErrorMessage="1" sqref="B38">
      <formula1>dict14596a9dae914c82b1d1f6ee71223594</formula1>
    </dataValidation>
  </dataValidations>
  <hyperlinks>
    <hyperlink ref="M29" r:id="rId1" display="https://online.globus.ru/products"/>
    <hyperlink ref="G29" r:id="rId2" display="https://lenta.com/search/&#10;"/>
    <hyperlink ref="N5" r:id="rId3" display="https://online.globus.ru/products"/>
    <hyperlink ref="O5" r:id="rId4" display="https://tver.price.ru/"/>
    <hyperlink ref="O29" r:id="rId5" display="https://tver.price.ru/"/>
    <hyperlink ref="N50" r:id="rId6" display="https://online.globus.ru/products"/>
    <hyperlink ref="O50" r:id="rId7" display="https://tver.price.ru/"/>
    <hyperlink ref="P50" r:id="rId8" display="https://msk.metro-cc.ru/search"/>
  </hyperlink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33" r:id="rId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="55" zoomScaleNormal="55" zoomScalePageLayoutView="0" workbookViewId="0" topLeftCell="A3">
      <selection activeCell="F6" sqref="F6:F7"/>
    </sheetView>
  </sheetViews>
  <sheetFormatPr defaultColWidth="9.140625" defaultRowHeight="15"/>
  <cols>
    <col min="1" max="1" width="15.140625" style="24" customWidth="1"/>
    <col min="2" max="2" width="9.57421875" style="24" customWidth="1"/>
    <col min="3" max="3" width="25.28125" style="24" customWidth="1"/>
    <col min="4" max="4" width="18.7109375" style="24" customWidth="1"/>
    <col min="5" max="6" width="13.140625" style="24" customWidth="1"/>
    <col min="7" max="7" width="12.7109375" style="26" customWidth="1"/>
    <col min="8" max="17" width="13.140625" style="26" customWidth="1"/>
    <col min="18" max="18" width="13.00390625" style="26" customWidth="1"/>
    <col min="19" max="19" width="10.7109375" style="24" customWidth="1"/>
    <col min="20" max="20" width="13.140625" style="24" customWidth="1"/>
    <col min="21" max="22" width="17.8515625" style="26" customWidth="1"/>
    <col min="23" max="23" width="15.00390625" style="128" customWidth="1"/>
    <col min="24" max="24" width="15.421875" style="24" customWidth="1"/>
    <col min="25" max="16384" width="9.140625" style="24" customWidth="1"/>
  </cols>
  <sheetData>
    <row r="1" spans="1:18" ht="15">
      <c r="A1" s="16"/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0" ht="28.5" customHeight="1">
      <c r="A2" s="16"/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363" t="s">
        <v>69</v>
      </c>
      <c r="T2" s="426"/>
    </row>
    <row r="3" spans="1:23" s="26" customFormat="1" ht="57" customHeight="1">
      <c r="A3" s="427" t="s">
        <v>393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W3" s="135"/>
    </row>
    <row r="4" spans="1:23" s="27" customFormat="1" ht="1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136"/>
    </row>
    <row r="5" spans="1:24" s="26" customFormat="1" ht="30" customHeight="1">
      <c r="A5" s="382" t="s">
        <v>44</v>
      </c>
      <c r="B5" s="382" t="s">
        <v>27</v>
      </c>
      <c r="C5" s="382" t="s">
        <v>43</v>
      </c>
      <c r="D5" s="382" t="s">
        <v>16</v>
      </c>
      <c r="E5" s="432" t="s">
        <v>56</v>
      </c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382" t="s">
        <v>46</v>
      </c>
      <c r="T5" s="382" t="s">
        <v>47</v>
      </c>
      <c r="U5" s="430" t="s">
        <v>210</v>
      </c>
      <c r="V5" s="401" t="s">
        <v>384</v>
      </c>
      <c r="W5" s="435" t="s">
        <v>221</v>
      </c>
      <c r="X5" s="434" t="s">
        <v>238</v>
      </c>
    </row>
    <row r="6" spans="1:24" ht="54" customHeight="1">
      <c r="A6" s="409"/>
      <c r="B6" s="409"/>
      <c r="C6" s="409"/>
      <c r="D6" s="409"/>
      <c r="E6" s="375" t="s">
        <v>396</v>
      </c>
      <c r="F6" s="375" t="s">
        <v>429</v>
      </c>
      <c r="G6" s="375" t="s">
        <v>412</v>
      </c>
      <c r="H6" s="375" t="s">
        <v>269</v>
      </c>
      <c r="I6" s="375" t="s">
        <v>413</v>
      </c>
      <c r="J6" s="375" t="s">
        <v>270</v>
      </c>
      <c r="K6" s="375" t="s">
        <v>271</v>
      </c>
      <c r="L6" s="375" t="s">
        <v>288</v>
      </c>
      <c r="M6" s="375" t="s">
        <v>272</v>
      </c>
      <c r="N6" s="375" t="s">
        <v>273</v>
      </c>
      <c r="O6" s="309" t="s">
        <v>268</v>
      </c>
      <c r="P6" s="375" t="s">
        <v>274</v>
      </c>
      <c r="Q6" s="309" t="s">
        <v>316</v>
      </c>
      <c r="R6" s="309" t="s">
        <v>315</v>
      </c>
      <c r="S6" s="409"/>
      <c r="T6" s="409"/>
      <c r="U6" s="431"/>
      <c r="V6" s="402"/>
      <c r="W6" s="436"/>
      <c r="X6" s="434"/>
    </row>
    <row r="7" spans="1:24" ht="139.5" customHeight="1">
      <c r="A7" s="409"/>
      <c r="B7" s="409"/>
      <c r="C7" s="409"/>
      <c r="D7" s="409"/>
      <c r="E7" s="429"/>
      <c r="F7" s="377"/>
      <c r="G7" s="377"/>
      <c r="H7" s="377"/>
      <c r="I7" s="377"/>
      <c r="J7" s="377"/>
      <c r="K7" s="377"/>
      <c r="L7" s="377"/>
      <c r="M7" s="377"/>
      <c r="N7" s="377"/>
      <c r="O7" s="310"/>
      <c r="P7" s="377"/>
      <c r="Q7" s="377"/>
      <c r="R7" s="377"/>
      <c r="S7" s="409"/>
      <c r="T7" s="409"/>
      <c r="U7" s="431"/>
      <c r="V7" s="402"/>
      <c r="W7" s="437"/>
      <c r="X7" s="434"/>
    </row>
    <row r="8" spans="1:22" ht="28.5" customHeight="1">
      <c r="A8" s="378" t="s">
        <v>65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</row>
    <row r="9" spans="1:24" ht="111.75" customHeight="1">
      <c r="A9" s="44" t="s">
        <v>177</v>
      </c>
      <c r="B9" s="44" t="s">
        <v>28</v>
      </c>
      <c r="C9" s="41" t="s">
        <v>183</v>
      </c>
      <c r="D9" s="41" t="s">
        <v>2</v>
      </c>
      <c r="E9" s="21">
        <v>150</v>
      </c>
      <c r="F9" s="21">
        <v>180</v>
      </c>
      <c r="G9" s="21">
        <v>184.57</v>
      </c>
      <c r="H9" s="21"/>
      <c r="I9" s="21">
        <v>197.44</v>
      </c>
      <c r="J9" s="21">
        <v>198.33</v>
      </c>
      <c r="K9" s="21"/>
      <c r="L9" s="21">
        <v>172.83</v>
      </c>
      <c r="M9" s="21"/>
      <c r="N9" s="21"/>
      <c r="O9" s="21"/>
      <c r="P9" s="21"/>
      <c r="Q9" s="21"/>
      <c r="R9" s="21"/>
      <c r="S9" s="20">
        <f aca="true" t="shared" si="0" ref="S9:S18">COUNT(E9:R9)</f>
        <v>6</v>
      </c>
      <c r="T9" s="22">
        <f aca="true" t="shared" si="1" ref="T9:T18">STDEVA(E9:R9)/(SUM(E9:R9)/COUNTIF(E9:R9,"&gt;0"))</f>
        <v>0.09942262908305091</v>
      </c>
      <c r="U9" s="58">
        <f aca="true" t="shared" si="2" ref="U9:U18">1/S9*(SUM(E9:R9))</f>
        <v>180.52833333333334</v>
      </c>
      <c r="V9" s="56">
        <f>U9</f>
        <v>180.52833333333334</v>
      </c>
      <c r="W9" s="96">
        <v>181.84</v>
      </c>
      <c r="X9" s="96">
        <v>181.47</v>
      </c>
    </row>
    <row r="10" spans="1:24" ht="111.75" customHeight="1">
      <c r="A10" s="44" t="s">
        <v>181</v>
      </c>
      <c r="B10" s="44" t="s">
        <v>28</v>
      </c>
      <c r="C10" s="41" t="s">
        <v>184</v>
      </c>
      <c r="D10" s="41" t="s">
        <v>2</v>
      </c>
      <c r="E10" s="21">
        <v>230</v>
      </c>
      <c r="F10" s="21">
        <v>330</v>
      </c>
      <c r="G10" s="21">
        <v>273.14</v>
      </c>
      <c r="H10" s="21">
        <v>178.95</v>
      </c>
      <c r="I10" s="21">
        <v>298.45</v>
      </c>
      <c r="J10" s="21"/>
      <c r="K10" s="21"/>
      <c r="L10" s="21"/>
      <c r="M10" s="21"/>
      <c r="N10" s="21"/>
      <c r="O10" s="21"/>
      <c r="P10" s="21"/>
      <c r="Q10" s="21"/>
      <c r="R10" s="21"/>
      <c r="S10" s="20">
        <f t="shared" si="0"/>
        <v>5</v>
      </c>
      <c r="T10" s="22">
        <f t="shared" si="1"/>
        <v>0.22569497457673038</v>
      </c>
      <c r="U10" s="58">
        <f t="shared" si="2"/>
        <v>262.108</v>
      </c>
      <c r="V10" s="56">
        <f aca="true" t="shared" si="3" ref="V10:V18">U10</f>
        <v>262.108</v>
      </c>
      <c r="W10" s="97">
        <v>260</v>
      </c>
      <c r="X10" s="97">
        <v>259.35</v>
      </c>
    </row>
    <row r="11" spans="1:24" ht="110.25" customHeight="1">
      <c r="A11" s="44" t="s">
        <v>182</v>
      </c>
      <c r="B11" s="44" t="s">
        <v>28</v>
      </c>
      <c r="C11" s="41" t="s">
        <v>185</v>
      </c>
      <c r="D11" s="41" t="s">
        <v>2</v>
      </c>
      <c r="E11" s="21">
        <v>320</v>
      </c>
      <c r="F11" s="21">
        <v>380</v>
      </c>
      <c r="G11" s="21"/>
      <c r="H11" s="21"/>
      <c r="I11" s="21"/>
      <c r="J11" s="21"/>
      <c r="K11" s="21"/>
      <c r="L11" s="21"/>
      <c r="M11" s="21"/>
      <c r="N11" s="21"/>
      <c r="O11" s="21">
        <v>378.99</v>
      </c>
      <c r="P11" s="21"/>
      <c r="Q11" s="21"/>
      <c r="R11" s="143">
        <v>435</v>
      </c>
      <c r="S11" s="20">
        <f t="shared" si="0"/>
        <v>4</v>
      </c>
      <c r="T11" s="22">
        <f t="shared" si="1"/>
        <v>0.12408137543283146</v>
      </c>
      <c r="U11" s="58">
        <f t="shared" si="2"/>
        <v>378.4975</v>
      </c>
      <c r="V11" s="56">
        <f t="shared" si="3"/>
        <v>378.4975</v>
      </c>
      <c r="W11" s="97">
        <v>380</v>
      </c>
      <c r="X11" s="97">
        <v>350</v>
      </c>
    </row>
    <row r="12" spans="1:24" ht="112.5" customHeight="1">
      <c r="A12" s="44" t="s">
        <v>177</v>
      </c>
      <c r="B12" s="44" t="s">
        <v>28</v>
      </c>
      <c r="C12" s="41" t="s">
        <v>186</v>
      </c>
      <c r="D12" s="41" t="s">
        <v>2</v>
      </c>
      <c r="E12" s="21">
        <v>300</v>
      </c>
      <c r="F12" s="21">
        <v>350</v>
      </c>
      <c r="G12" s="21">
        <v>273.14</v>
      </c>
      <c r="H12" s="21"/>
      <c r="I12" s="21"/>
      <c r="J12" s="21"/>
      <c r="K12" s="21">
        <v>370.62</v>
      </c>
      <c r="L12" s="21"/>
      <c r="M12" s="21"/>
      <c r="N12" s="21"/>
      <c r="O12" s="21"/>
      <c r="P12" s="21"/>
      <c r="Q12" s="21"/>
      <c r="R12" s="21">
        <v>383</v>
      </c>
      <c r="S12" s="20">
        <f t="shared" si="0"/>
        <v>5</v>
      </c>
      <c r="T12" s="22">
        <f t="shared" si="1"/>
        <v>0.14025291422943736</v>
      </c>
      <c r="U12" s="58">
        <f t="shared" si="2"/>
        <v>335.35200000000003</v>
      </c>
      <c r="V12" s="56">
        <f t="shared" si="3"/>
        <v>335.35200000000003</v>
      </c>
      <c r="W12" s="97">
        <v>336.67</v>
      </c>
      <c r="X12" s="97">
        <v>340.21</v>
      </c>
    </row>
    <row r="13" spans="1:24" ht="112.5" customHeight="1">
      <c r="A13" s="98" t="s">
        <v>182</v>
      </c>
      <c r="B13" s="99" t="s">
        <v>28</v>
      </c>
      <c r="C13" s="100" t="s">
        <v>263</v>
      </c>
      <c r="D13" s="100" t="s">
        <v>2</v>
      </c>
      <c r="E13" s="126">
        <v>600</v>
      </c>
      <c r="F13" s="126">
        <v>900</v>
      </c>
      <c r="G13" s="21"/>
      <c r="H13" s="21"/>
      <c r="I13" s="21"/>
      <c r="J13" s="21"/>
      <c r="K13" s="21"/>
      <c r="L13" s="21"/>
      <c r="M13" s="21"/>
      <c r="N13" s="21">
        <v>791.76</v>
      </c>
      <c r="O13" s="21"/>
      <c r="P13" s="21"/>
      <c r="Q13" s="21"/>
      <c r="R13" s="143">
        <v>820</v>
      </c>
      <c r="S13" s="161">
        <f t="shared" si="0"/>
        <v>4</v>
      </c>
      <c r="T13" s="22">
        <f t="shared" si="1"/>
        <v>0.16347810242139912</v>
      </c>
      <c r="U13" s="58">
        <f t="shared" si="2"/>
        <v>777.94</v>
      </c>
      <c r="V13" s="56">
        <f>U13</f>
        <v>777.94</v>
      </c>
      <c r="W13" s="97" t="s">
        <v>237</v>
      </c>
      <c r="X13" s="97">
        <v>763.92</v>
      </c>
    </row>
    <row r="14" spans="1:24" ht="112.5" customHeight="1">
      <c r="A14" s="98" t="s">
        <v>182</v>
      </c>
      <c r="B14" s="99" t="s">
        <v>28</v>
      </c>
      <c r="C14" s="100" t="s">
        <v>264</v>
      </c>
      <c r="D14" s="100" t="s">
        <v>2</v>
      </c>
      <c r="E14" s="126">
        <v>700</v>
      </c>
      <c r="F14" s="126">
        <v>800</v>
      </c>
      <c r="G14" s="21"/>
      <c r="H14" s="21"/>
      <c r="I14" s="21"/>
      <c r="J14" s="21"/>
      <c r="K14" s="21"/>
      <c r="L14" s="21"/>
      <c r="M14" s="21">
        <v>663.1</v>
      </c>
      <c r="N14" s="21">
        <v>780.3</v>
      </c>
      <c r="O14" s="21"/>
      <c r="P14" s="21"/>
      <c r="Q14" s="21"/>
      <c r="R14" s="143">
        <v>835</v>
      </c>
      <c r="S14" s="20">
        <f t="shared" si="0"/>
        <v>5</v>
      </c>
      <c r="T14" s="22">
        <f t="shared" si="1"/>
        <v>0.09481179808285299</v>
      </c>
      <c r="U14" s="58">
        <f t="shared" si="2"/>
        <v>755.68</v>
      </c>
      <c r="V14" s="56">
        <f>U14</f>
        <v>755.68</v>
      </c>
      <c r="W14" s="117" t="s">
        <v>237</v>
      </c>
      <c r="X14" s="97">
        <v>735.85</v>
      </c>
    </row>
    <row r="15" spans="1:24" ht="81.75" customHeight="1">
      <c r="A15" s="44" t="s">
        <v>125</v>
      </c>
      <c r="B15" s="44" t="s">
        <v>28</v>
      </c>
      <c r="C15" s="41" t="s">
        <v>126</v>
      </c>
      <c r="D15" s="41" t="s">
        <v>3</v>
      </c>
      <c r="E15" s="21">
        <v>380</v>
      </c>
      <c r="F15" s="21">
        <v>400</v>
      </c>
      <c r="G15" s="21">
        <v>405.1</v>
      </c>
      <c r="H15" s="21"/>
      <c r="I15" s="21"/>
      <c r="J15" s="21"/>
      <c r="K15" s="21"/>
      <c r="L15" s="21"/>
      <c r="M15" s="21"/>
      <c r="N15" s="21"/>
      <c r="O15" s="21"/>
      <c r="P15" s="21">
        <v>247.55</v>
      </c>
      <c r="Q15" s="21"/>
      <c r="R15" s="21"/>
      <c r="S15" s="20">
        <f t="shared" si="0"/>
        <v>4</v>
      </c>
      <c r="T15" s="22">
        <f t="shared" si="1"/>
        <v>0.20809829569502283</v>
      </c>
      <c r="U15" s="58">
        <f t="shared" si="2"/>
        <v>358.16249999999997</v>
      </c>
      <c r="V15" s="56">
        <f t="shared" si="3"/>
        <v>358.16249999999997</v>
      </c>
      <c r="W15" s="97">
        <v>343.33</v>
      </c>
      <c r="X15" s="97">
        <v>325.85</v>
      </c>
    </row>
    <row r="16" spans="1:24" s="26" customFormat="1" ht="69.75" customHeight="1">
      <c r="A16" s="44" t="s">
        <v>125</v>
      </c>
      <c r="B16" s="44" t="s">
        <v>28</v>
      </c>
      <c r="C16" s="41" t="s">
        <v>127</v>
      </c>
      <c r="D16" s="41" t="s">
        <v>3</v>
      </c>
      <c r="E16" s="21">
        <v>600</v>
      </c>
      <c r="F16" s="21">
        <v>480</v>
      </c>
      <c r="G16" s="21">
        <v>405.1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61">
        <f t="shared" si="0"/>
        <v>3</v>
      </c>
      <c r="T16" s="22">
        <f t="shared" si="1"/>
        <v>0.1986044736405921</v>
      </c>
      <c r="U16" s="58">
        <f t="shared" si="2"/>
        <v>495.0333333333333</v>
      </c>
      <c r="V16" s="56">
        <f t="shared" si="3"/>
        <v>495.0333333333333</v>
      </c>
      <c r="W16" s="97">
        <v>476.67</v>
      </c>
      <c r="X16" s="97">
        <v>481.67</v>
      </c>
    </row>
    <row r="17" spans="1:24" s="26" customFormat="1" ht="59.25" customHeight="1">
      <c r="A17" s="44" t="s">
        <v>125</v>
      </c>
      <c r="B17" s="44" t="s">
        <v>28</v>
      </c>
      <c r="C17" s="41" t="s">
        <v>128</v>
      </c>
      <c r="D17" s="41" t="s">
        <v>3</v>
      </c>
      <c r="E17" s="21">
        <v>380</v>
      </c>
      <c r="F17" s="21">
        <v>360</v>
      </c>
      <c r="G17" s="21">
        <v>405.1</v>
      </c>
      <c r="H17" s="21"/>
      <c r="I17" s="21"/>
      <c r="J17" s="21"/>
      <c r="K17" s="21"/>
      <c r="L17" s="21"/>
      <c r="M17" s="21"/>
      <c r="N17" s="21"/>
      <c r="O17" s="21"/>
      <c r="P17" s="21"/>
      <c r="Q17" s="116">
        <v>323.55</v>
      </c>
      <c r="R17" s="21"/>
      <c r="S17" s="20">
        <f t="shared" si="0"/>
        <v>4</v>
      </c>
      <c r="T17" s="22">
        <f t="shared" si="1"/>
        <v>0.0937881186894135</v>
      </c>
      <c r="U17" s="58">
        <f t="shared" si="2"/>
        <v>367.16249999999997</v>
      </c>
      <c r="V17" s="56">
        <f t="shared" si="3"/>
        <v>367.16249999999997</v>
      </c>
      <c r="W17" s="97">
        <v>346.67</v>
      </c>
      <c r="X17" s="97">
        <v>345.59</v>
      </c>
    </row>
    <row r="18" spans="1:24" ht="85.5" customHeight="1">
      <c r="A18" s="44" t="s">
        <v>123</v>
      </c>
      <c r="B18" s="44" t="s">
        <v>28</v>
      </c>
      <c r="C18" s="41" t="s">
        <v>124</v>
      </c>
      <c r="D18" s="41" t="s">
        <v>4</v>
      </c>
      <c r="E18" s="21">
        <v>180</v>
      </c>
      <c r="F18" s="21">
        <v>190</v>
      </c>
      <c r="G18" s="21">
        <v>237.97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v>225.3</v>
      </c>
      <c r="S18" s="20">
        <f t="shared" si="0"/>
        <v>4</v>
      </c>
      <c r="T18" s="22">
        <f t="shared" si="1"/>
        <v>0.1330630095779378</v>
      </c>
      <c r="U18" s="58">
        <f t="shared" si="2"/>
        <v>208.3175</v>
      </c>
      <c r="V18" s="56">
        <f t="shared" si="3"/>
        <v>208.3175</v>
      </c>
      <c r="W18" s="97">
        <v>205</v>
      </c>
      <c r="X18" s="97">
        <v>207.06</v>
      </c>
    </row>
    <row r="19" spans="1:22" ht="24.75" customHeight="1">
      <c r="A19" s="71"/>
      <c r="B19" s="71"/>
      <c r="C19" s="72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  <c r="T19" s="75"/>
      <c r="U19" s="73"/>
      <c r="V19" s="73"/>
    </row>
    <row r="20" spans="1:21" s="17" customFormat="1" ht="36.75" customHeight="1">
      <c r="A20" s="366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</row>
    <row r="21" spans="1:21" s="17" customFormat="1" ht="48" customHeight="1">
      <c r="A21" s="428" t="s">
        <v>189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</row>
    <row r="22" spans="1:4" s="17" customFormat="1" ht="13.5" customHeight="1">
      <c r="A22" s="16"/>
      <c r="B22" s="16"/>
      <c r="C22" s="16"/>
      <c r="D22" s="16"/>
    </row>
    <row r="23" spans="1:4" s="17" customFormat="1" ht="15">
      <c r="A23" s="16"/>
      <c r="B23" s="16"/>
      <c r="C23" s="16"/>
      <c r="D23" s="16"/>
    </row>
    <row r="24" spans="1:4" s="17" customFormat="1" ht="15">
      <c r="A24" s="16"/>
      <c r="B24" s="16"/>
      <c r="C24" s="16"/>
      <c r="D24" s="16"/>
    </row>
    <row r="25" spans="1:4" s="17" customFormat="1" ht="15">
      <c r="A25" s="16"/>
      <c r="B25" s="16"/>
      <c r="C25" s="16"/>
      <c r="D25" s="16"/>
    </row>
    <row r="26" spans="1:4" s="17" customFormat="1" ht="15">
      <c r="A26" s="16"/>
      <c r="B26" s="16"/>
      <c r="C26" s="16"/>
      <c r="D26" s="16"/>
    </row>
    <row r="27" spans="1:4" s="17" customFormat="1" ht="15">
      <c r="A27" s="16"/>
      <c r="B27" s="16"/>
      <c r="C27" s="16"/>
      <c r="D27" s="16"/>
    </row>
    <row r="28" spans="1:4" s="17" customFormat="1" ht="15">
      <c r="A28" s="16"/>
      <c r="B28" s="16"/>
      <c r="C28" s="16"/>
      <c r="D28" s="16"/>
    </row>
    <row r="29" spans="1:4" s="17" customFormat="1" ht="15">
      <c r="A29" s="16"/>
      <c r="B29" s="16"/>
      <c r="C29" s="16"/>
      <c r="D29" s="16"/>
    </row>
    <row r="30" spans="1:4" s="17" customFormat="1" ht="15">
      <c r="A30" s="16"/>
      <c r="B30" s="16"/>
      <c r="C30" s="16"/>
      <c r="D30" s="16"/>
    </row>
  </sheetData>
  <sheetProtection/>
  <mergeCells count="30">
    <mergeCell ref="X5:X7"/>
    <mergeCell ref="W5:W7"/>
    <mergeCell ref="N6:N7"/>
    <mergeCell ref="O6:O7"/>
    <mergeCell ref="P6:P7"/>
    <mergeCell ref="A21:U21"/>
    <mergeCell ref="E6:E7"/>
    <mergeCell ref="D5:D7"/>
    <mergeCell ref="U5:U7"/>
    <mergeCell ref="E5:R5"/>
    <mergeCell ref="K6:K7"/>
    <mergeCell ref="L6:L7"/>
    <mergeCell ref="M6:M7"/>
    <mergeCell ref="R6:R7"/>
    <mergeCell ref="H6:H7"/>
    <mergeCell ref="S2:T2"/>
    <mergeCell ref="A3:U3"/>
    <mergeCell ref="A5:A7"/>
    <mergeCell ref="B5:B7"/>
    <mergeCell ref="C5:C7"/>
    <mergeCell ref="I6:I7"/>
    <mergeCell ref="J6:J7"/>
    <mergeCell ref="F6:F7"/>
    <mergeCell ref="A20:U20"/>
    <mergeCell ref="A8:V8"/>
    <mergeCell ref="T5:T7"/>
    <mergeCell ref="Q6:Q7"/>
    <mergeCell ref="G6:G7"/>
    <mergeCell ref="S5:S7"/>
    <mergeCell ref="V5:V7"/>
  </mergeCells>
  <hyperlinks>
    <hyperlink ref="O6" r:id="rId1" display="https://online.globus.ru/products/gorbusha-zamorozhennaya/"/>
    <hyperlink ref="Q6" r:id="rId2" display="https://lenta.com/search/?search"/>
    <hyperlink ref="R6" r:id="rId3" display="https://tver.price.ru"/>
  </hyperlink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landscape" paperSize="9" scale="33"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="85" zoomScaleNormal="85" zoomScalePageLayoutView="0" workbookViewId="0" topLeftCell="B1">
      <selection activeCell="U25" sqref="U25"/>
    </sheetView>
  </sheetViews>
  <sheetFormatPr defaultColWidth="9.140625" defaultRowHeight="15"/>
  <cols>
    <col min="1" max="1" width="15.00390625" style="32" customWidth="1"/>
    <col min="2" max="2" width="9.28125" style="32" customWidth="1"/>
    <col min="3" max="3" width="20.7109375" style="32" customWidth="1"/>
    <col min="4" max="4" width="11.28125" style="32" customWidth="1"/>
    <col min="5" max="7" width="14.140625" style="32" customWidth="1"/>
    <col min="8" max="17" width="11.7109375" style="32" customWidth="1"/>
    <col min="18" max="18" width="8.7109375" style="32" customWidth="1"/>
    <col min="19" max="19" width="9.57421875" style="32" customWidth="1"/>
    <col min="20" max="20" width="15.57421875" style="35" customWidth="1"/>
    <col min="21" max="21" width="11.8515625" style="35" customWidth="1"/>
    <col min="22" max="22" width="13.57421875" style="137" customWidth="1"/>
    <col min="23" max="23" width="14.8515625" style="32" customWidth="1"/>
    <col min="24" max="16384" width="9.140625" style="32" customWidth="1"/>
  </cols>
  <sheetData>
    <row r="1" spans="1:20" ht="12">
      <c r="A1" s="30"/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438"/>
      <c r="S1" s="438"/>
      <c r="T1" s="438"/>
    </row>
    <row r="2" spans="1:21" ht="12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0" ht="12">
      <c r="A3" s="30"/>
      <c r="B3" s="30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38" t="s">
        <v>70</v>
      </c>
      <c r="S3" s="438"/>
      <c r="T3" s="438"/>
    </row>
    <row r="4" spans="1:22" s="35" customFormat="1" ht="33.75" customHeight="1">
      <c r="A4" s="427" t="s">
        <v>394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V4" s="138"/>
    </row>
    <row r="5" spans="1:22" s="34" customFormat="1" ht="1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139"/>
    </row>
    <row r="6" spans="1:23" s="35" customFormat="1" ht="30" customHeight="1">
      <c r="A6" s="439" t="s">
        <v>44</v>
      </c>
      <c r="B6" s="439" t="s">
        <v>27</v>
      </c>
      <c r="C6" s="439" t="s">
        <v>43</v>
      </c>
      <c r="D6" s="439" t="s">
        <v>15</v>
      </c>
      <c r="E6" s="444" t="s">
        <v>56</v>
      </c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39" t="s">
        <v>46</v>
      </c>
      <c r="S6" s="439" t="s">
        <v>47</v>
      </c>
      <c r="T6" s="430" t="s">
        <v>210</v>
      </c>
      <c r="U6" s="447" t="s">
        <v>384</v>
      </c>
      <c r="V6" s="453" t="s">
        <v>221</v>
      </c>
      <c r="W6" s="451" t="s">
        <v>238</v>
      </c>
    </row>
    <row r="7" spans="1:23" ht="15" customHeight="1">
      <c r="A7" s="440"/>
      <c r="B7" s="440"/>
      <c r="C7" s="440"/>
      <c r="D7" s="440"/>
      <c r="E7" s="380" t="s">
        <v>326</v>
      </c>
      <c r="F7" s="380" t="s">
        <v>414</v>
      </c>
      <c r="G7" s="380" t="s">
        <v>412</v>
      </c>
      <c r="H7" s="383" t="s">
        <v>415</v>
      </c>
      <c r="I7" s="383" t="s">
        <v>417</v>
      </c>
      <c r="J7" s="383" t="s">
        <v>300</v>
      </c>
      <c r="K7" s="301"/>
      <c r="L7" s="335" t="s">
        <v>416</v>
      </c>
      <c r="M7" s="335" t="s">
        <v>302</v>
      </c>
      <c r="N7" s="335" t="s">
        <v>303</v>
      </c>
      <c r="O7" s="452" t="s">
        <v>312</v>
      </c>
      <c r="P7" s="335" t="s">
        <v>418</v>
      </c>
      <c r="Q7" s="335" t="s">
        <v>313</v>
      </c>
      <c r="R7" s="446"/>
      <c r="S7" s="446"/>
      <c r="T7" s="441"/>
      <c r="U7" s="448"/>
      <c r="V7" s="454"/>
      <c r="W7" s="451"/>
    </row>
    <row r="8" spans="1:23" ht="99" customHeight="1">
      <c r="A8" s="440"/>
      <c r="B8" s="440"/>
      <c r="C8" s="440"/>
      <c r="D8" s="440"/>
      <c r="E8" s="391"/>
      <c r="F8" s="381"/>
      <c r="G8" s="381"/>
      <c r="H8" s="384"/>
      <c r="I8" s="384"/>
      <c r="J8" s="384"/>
      <c r="K8" s="302" t="s">
        <v>301</v>
      </c>
      <c r="L8" s="336"/>
      <c r="M8" s="336"/>
      <c r="N8" s="336"/>
      <c r="O8" s="336"/>
      <c r="P8" s="336"/>
      <c r="Q8" s="336"/>
      <c r="R8" s="446"/>
      <c r="S8" s="446"/>
      <c r="T8" s="441"/>
      <c r="U8" s="448"/>
      <c r="V8" s="455"/>
      <c r="W8" s="451"/>
    </row>
    <row r="9" spans="1:22" s="263" customFormat="1" ht="33.75" customHeight="1">
      <c r="A9" s="449" t="s">
        <v>213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262"/>
    </row>
    <row r="10" spans="1:23" s="35" customFormat="1" ht="36" customHeight="1">
      <c r="A10" s="36" t="s">
        <v>71</v>
      </c>
      <c r="B10" s="36" t="s">
        <v>28</v>
      </c>
      <c r="C10" s="6" t="s">
        <v>196</v>
      </c>
      <c r="D10" s="6" t="s">
        <v>7</v>
      </c>
      <c r="E10" s="5">
        <v>133</v>
      </c>
      <c r="F10" s="5">
        <v>140</v>
      </c>
      <c r="G10" s="5">
        <v>173.44</v>
      </c>
      <c r="H10" s="175"/>
      <c r="I10" s="176"/>
      <c r="J10" s="176">
        <v>133.25</v>
      </c>
      <c r="K10" s="176">
        <v>137.95</v>
      </c>
      <c r="L10" s="176"/>
      <c r="M10" s="176"/>
      <c r="N10" s="176"/>
      <c r="O10" s="303">
        <v>135</v>
      </c>
      <c r="P10" s="176"/>
      <c r="Q10" s="176"/>
      <c r="R10" s="188">
        <f aca="true" t="shared" si="0" ref="R10:R15">COUNT(E10:Q10)</f>
        <v>6</v>
      </c>
      <c r="S10" s="7">
        <f aca="true" t="shared" si="1" ref="S10:S15">STDEVA(E10:Q10)/(SUM(E10:Q10)/COUNTIF(E10:Q10,"&gt;0"))</f>
        <v>0.10971218410977873</v>
      </c>
      <c r="T10" s="59">
        <f aca="true" t="shared" si="2" ref="T10:T15">1/R10*(SUM(E10:Q10))</f>
        <v>142.10666666666668</v>
      </c>
      <c r="U10" s="57">
        <f aca="true" t="shared" si="3" ref="U10:U15">T10</f>
        <v>142.10666666666668</v>
      </c>
      <c r="V10" s="106">
        <v>133.73</v>
      </c>
      <c r="W10" s="106">
        <v>138.55</v>
      </c>
    </row>
    <row r="11" spans="1:23" ht="27" customHeight="1">
      <c r="A11" s="36" t="s">
        <v>72</v>
      </c>
      <c r="B11" s="36" t="s">
        <v>28</v>
      </c>
      <c r="C11" s="6" t="s">
        <v>178</v>
      </c>
      <c r="D11" s="6" t="s">
        <v>7</v>
      </c>
      <c r="E11" s="5"/>
      <c r="F11" s="300">
        <v>120</v>
      </c>
      <c r="G11" s="300"/>
      <c r="H11" s="177"/>
      <c r="I11" s="178"/>
      <c r="J11" s="178"/>
      <c r="K11" s="178"/>
      <c r="L11" s="178"/>
      <c r="M11" s="178"/>
      <c r="N11" s="178">
        <v>146.19</v>
      </c>
      <c r="O11" s="304">
        <v>155.2</v>
      </c>
      <c r="P11" s="178"/>
      <c r="Q11" s="178">
        <v>114.13</v>
      </c>
      <c r="R11" s="188">
        <f t="shared" si="0"/>
        <v>4</v>
      </c>
      <c r="S11" s="7">
        <f t="shared" si="1"/>
        <v>0.14868844751347246</v>
      </c>
      <c r="T11" s="59">
        <f t="shared" si="2"/>
        <v>133.88</v>
      </c>
      <c r="U11" s="57">
        <f t="shared" si="3"/>
        <v>133.88</v>
      </c>
      <c r="V11" s="107">
        <v>128.28</v>
      </c>
      <c r="W11" s="107">
        <v>132.24</v>
      </c>
    </row>
    <row r="12" spans="1:23" s="37" customFormat="1" ht="21" customHeight="1">
      <c r="A12" s="36" t="s">
        <v>73</v>
      </c>
      <c r="B12" s="36" t="s">
        <v>28</v>
      </c>
      <c r="C12" s="6" t="s">
        <v>178</v>
      </c>
      <c r="D12" s="6" t="s">
        <v>7</v>
      </c>
      <c r="E12" s="5">
        <v>109</v>
      </c>
      <c r="F12" s="300">
        <v>85</v>
      </c>
      <c r="G12" s="300">
        <v>107.72</v>
      </c>
      <c r="H12" s="177"/>
      <c r="I12" s="178"/>
      <c r="J12" s="178"/>
      <c r="K12" s="178"/>
      <c r="L12" s="178"/>
      <c r="M12" s="178"/>
      <c r="N12" s="178">
        <v>105.32</v>
      </c>
      <c r="O12" s="304">
        <v>110</v>
      </c>
      <c r="P12" s="178"/>
      <c r="Q12" s="178"/>
      <c r="R12" s="188">
        <f t="shared" si="0"/>
        <v>5</v>
      </c>
      <c r="S12" s="7">
        <f t="shared" si="1"/>
        <v>0.10094240994264059</v>
      </c>
      <c r="T12" s="59">
        <f t="shared" si="2"/>
        <v>103.408</v>
      </c>
      <c r="U12" s="57">
        <f t="shared" si="3"/>
        <v>103.408</v>
      </c>
      <c r="V12" s="107">
        <v>94.74</v>
      </c>
      <c r="W12" s="107">
        <v>102.06</v>
      </c>
    </row>
    <row r="13" spans="1:23" ht="33.75" customHeight="1">
      <c r="A13" s="36" t="s">
        <v>75</v>
      </c>
      <c r="B13" s="36" t="s">
        <v>28</v>
      </c>
      <c r="C13" s="6" t="s">
        <v>180</v>
      </c>
      <c r="D13" s="6" t="s">
        <v>7</v>
      </c>
      <c r="E13" s="5">
        <v>91.55</v>
      </c>
      <c r="F13" s="300">
        <v>77.9</v>
      </c>
      <c r="G13" s="300">
        <v>73.03</v>
      </c>
      <c r="H13" s="177">
        <v>69.42</v>
      </c>
      <c r="I13" s="178"/>
      <c r="J13" s="178"/>
      <c r="K13" s="178">
        <v>65.59</v>
      </c>
      <c r="L13" s="178"/>
      <c r="M13" s="178"/>
      <c r="N13" s="178">
        <v>84.7</v>
      </c>
      <c r="O13" s="304">
        <v>82.7</v>
      </c>
      <c r="P13" s="178"/>
      <c r="Q13" s="178"/>
      <c r="R13" s="6">
        <f t="shared" si="0"/>
        <v>7</v>
      </c>
      <c r="S13" s="7">
        <f t="shared" si="1"/>
        <v>0.1175942568960375</v>
      </c>
      <c r="T13" s="59">
        <f t="shared" si="2"/>
        <v>77.84142857142857</v>
      </c>
      <c r="U13" s="57">
        <f t="shared" si="3"/>
        <v>77.84142857142857</v>
      </c>
      <c r="V13" s="107">
        <v>74.18</v>
      </c>
      <c r="W13" s="107">
        <v>75.82</v>
      </c>
    </row>
    <row r="14" spans="1:23" s="35" customFormat="1" ht="27" customHeight="1">
      <c r="A14" s="36" t="s">
        <v>76</v>
      </c>
      <c r="B14" s="36" t="s">
        <v>28</v>
      </c>
      <c r="C14" s="6" t="s">
        <v>178</v>
      </c>
      <c r="D14" s="6" t="s">
        <v>7</v>
      </c>
      <c r="E14" s="5">
        <v>93</v>
      </c>
      <c r="F14" s="300">
        <v>85</v>
      </c>
      <c r="G14" s="300">
        <v>98.38</v>
      </c>
      <c r="H14" s="177"/>
      <c r="I14" s="178"/>
      <c r="J14" s="178"/>
      <c r="K14" s="178"/>
      <c r="L14" s="178">
        <v>81.36</v>
      </c>
      <c r="M14" s="178">
        <v>85</v>
      </c>
      <c r="N14" s="178"/>
      <c r="O14" s="304">
        <v>120</v>
      </c>
      <c r="P14" s="178"/>
      <c r="Q14" s="178"/>
      <c r="R14" s="6">
        <f t="shared" si="0"/>
        <v>6</v>
      </c>
      <c r="S14" s="7">
        <f t="shared" si="1"/>
        <v>0.15211291448150926</v>
      </c>
      <c r="T14" s="59">
        <f t="shared" si="2"/>
        <v>93.78999999999999</v>
      </c>
      <c r="U14" s="57">
        <f t="shared" si="3"/>
        <v>93.78999999999999</v>
      </c>
      <c r="V14" s="107">
        <v>93.19</v>
      </c>
      <c r="W14" s="107">
        <v>92.5</v>
      </c>
    </row>
    <row r="15" spans="1:23" s="35" customFormat="1" ht="35.25" customHeight="1">
      <c r="A15" s="36" t="s">
        <v>77</v>
      </c>
      <c r="B15" s="36" t="s">
        <v>28</v>
      </c>
      <c r="C15" s="6" t="s">
        <v>178</v>
      </c>
      <c r="D15" s="6" t="s">
        <v>7</v>
      </c>
      <c r="E15" s="5"/>
      <c r="F15" s="300">
        <v>110</v>
      </c>
      <c r="G15" s="300">
        <v>115.49</v>
      </c>
      <c r="H15" s="177"/>
      <c r="I15" s="178">
        <v>112.73</v>
      </c>
      <c r="J15" s="178"/>
      <c r="K15" s="178"/>
      <c r="L15" s="178"/>
      <c r="M15" s="178"/>
      <c r="N15" s="178">
        <v>134.31</v>
      </c>
      <c r="O15" s="178">
        <v>160</v>
      </c>
      <c r="P15" s="178">
        <v>122.04</v>
      </c>
      <c r="Q15" s="178"/>
      <c r="R15" s="6">
        <f t="shared" si="0"/>
        <v>6</v>
      </c>
      <c r="S15" s="7">
        <f t="shared" si="1"/>
        <v>0.15015378408163946</v>
      </c>
      <c r="T15" s="59">
        <f t="shared" si="2"/>
        <v>125.76166666666666</v>
      </c>
      <c r="U15" s="57">
        <f t="shared" si="3"/>
        <v>125.76166666666666</v>
      </c>
      <c r="V15" s="107">
        <v>123.25</v>
      </c>
      <c r="W15" s="107">
        <v>125.75</v>
      </c>
    </row>
    <row r="16" spans="1:21" ht="12">
      <c r="A16" s="30"/>
      <c r="B16" s="30"/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ht="15">
      <c r="A17" s="442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</row>
    <row r="18" spans="1:21" ht="12">
      <c r="A18" s="30"/>
      <c r="B18" s="30"/>
      <c r="C18" s="30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12">
      <c r="A19" s="30"/>
      <c r="B19" s="30"/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ht="12">
      <c r="A20" s="30"/>
      <c r="B20" s="30"/>
      <c r="C20" s="30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12">
      <c r="A21" s="30"/>
      <c r="B21" s="30"/>
      <c r="C21" s="30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12">
      <c r="A22" s="30"/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12">
      <c r="A23" s="30"/>
      <c r="B23" s="30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12">
      <c r="A24" s="30"/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12">
      <c r="A25" s="30"/>
      <c r="B25" s="30"/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ht="12">
      <c r="A26" s="30"/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12">
      <c r="A27" s="30"/>
      <c r="B27" s="30"/>
      <c r="C27" s="3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ht="12">
      <c r="A28" s="30"/>
      <c r="B28" s="30"/>
      <c r="C28" s="3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12">
      <c r="A29" s="30"/>
      <c r="B29" s="30"/>
      <c r="C29" s="30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ht="12">
      <c r="A30" s="30"/>
      <c r="B30" s="30"/>
      <c r="C30" s="30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ht="12">
      <c r="A31" s="30"/>
      <c r="B31" s="30"/>
      <c r="C31" s="30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</sheetData>
  <sheetProtection/>
  <mergeCells count="28">
    <mergeCell ref="W6:W8"/>
    <mergeCell ref="P7:P8"/>
    <mergeCell ref="O7:O8"/>
    <mergeCell ref="Q7:Q8"/>
    <mergeCell ref="R6:R8"/>
    <mergeCell ref="J7:J8"/>
    <mergeCell ref="V6:V8"/>
    <mergeCell ref="N7:N8"/>
    <mergeCell ref="A17:U17"/>
    <mergeCell ref="H7:H8"/>
    <mergeCell ref="C6:C8"/>
    <mergeCell ref="E6:Q6"/>
    <mergeCell ref="S6:S8"/>
    <mergeCell ref="U6:U8"/>
    <mergeCell ref="A9:U9"/>
    <mergeCell ref="E7:E8"/>
    <mergeCell ref="L7:L8"/>
    <mergeCell ref="M7:M8"/>
    <mergeCell ref="R1:T1"/>
    <mergeCell ref="R3:T3"/>
    <mergeCell ref="A4:T4"/>
    <mergeCell ref="A6:A8"/>
    <mergeCell ref="B6:B8"/>
    <mergeCell ref="I7:I8"/>
    <mergeCell ref="D6:D8"/>
    <mergeCell ref="T6:T8"/>
    <mergeCell ref="G7:G8"/>
    <mergeCell ref="F7:F8"/>
  </mergeCells>
  <hyperlinks>
    <hyperlink ref="O7" r:id="rId1" display="https://tver.price.ru/ovoschi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Бурдо Татьяна Николаевна</cp:lastModifiedBy>
  <cp:lastPrinted>2021-09-29T08:31:59Z</cp:lastPrinted>
  <dcterms:created xsi:type="dcterms:W3CDTF">2014-05-12T08:05:33Z</dcterms:created>
  <dcterms:modified xsi:type="dcterms:W3CDTF">2021-12-27T07:26:11Z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